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a.Diana\Desktop\RBP Marketing\"/>
    </mc:Choice>
  </mc:AlternateContent>
  <xr:revisionPtr revIDLastSave="0" documentId="8_{B8C1748D-C336-4F32-B876-E82D1B839F20}" xr6:coauthVersionLast="47" xr6:coauthVersionMax="47" xr10:uidLastSave="{00000000-0000-0000-0000-000000000000}"/>
  <bookViews>
    <workbookView xWindow="4680" yWindow="870" windowWidth="15930" windowHeight="20730" tabRatio="807" activeTab="9" xr2:uid="{00000000-000D-0000-FFFF-FFFF00000000}"/>
  </bookViews>
  <sheets>
    <sheet name="Directions" sheetId="3" r:id="rId1"/>
    <sheet name="Nitric 70% ACS" sheetId="1" r:id="rId2"/>
    <sheet name="Nitric 20% ACS" sheetId="7" r:id="rId3"/>
    <sheet name="HCl ACS" sheetId="8" r:id="rId4"/>
    <sheet name="IPA 99% ACS" sheetId="9" r:id="rId5"/>
    <sheet name="IPA 99% USP" sheetId="12" r:id="rId6"/>
    <sheet name="IPA 70% USP" sheetId="10" r:id="rId7"/>
    <sheet name="Sheet2" sheetId="2" r:id="rId8"/>
    <sheet name="MAster Sheet (EL)" sheetId="13" r:id="rId9"/>
    <sheet name="MAster Sheet (EL) (2)" sheetId="14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7" i="8" l="1"/>
  <c r="I47" i="7"/>
  <c r="I47" i="1"/>
  <c r="B46" i="10"/>
  <c r="B45" i="10"/>
  <c r="B44" i="10"/>
  <c r="B43" i="10"/>
  <c r="B42" i="10"/>
  <c r="L6" i="12"/>
  <c r="N6" i="12" s="1"/>
  <c r="D50" i="12"/>
  <c r="C50" i="12"/>
  <c r="D49" i="12"/>
  <c r="C49" i="12"/>
  <c r="I48" i="12"/>
  <c r="H48" i="12"/>
  <c r="E48" i="12"/>
  <c r="D48" i="12"/>
  <c r="C48" i="12"/>
  <c r="M47" i="12"/>
  <c r="D47" i="12"/>
  <c r="C47" i="12"/>
  <c r="E47" i="12"/>
  <c r="D46" i="12"/>
  <c r="C46" i="12"/>
  <c r="M46" i="12" s="1"/>
  <c r="B46" i="12"/>
  <c r="D45" i="12"/>
  <c r="C45" i="12"/>
  <c r="M45" i="12" s="1"/>
  <c r="B45" i="12"/>
  <c r="I45" i="12" s="1"/>
  <c r="D44" i="12"/>
  <c r="C44" i="12"/>
  <c r="M44" i="12" s="1"/>
  <c r="B44" i="12"/>
  <c r="D43" i="12"/>
  <c r="C43" i="12"/>
  <c r="M43" i="12" s="1"/>
  <c r="B43" i="12"/>
  <c r="I43" i="12" s="1"/>
  <c r="D42" i="12"/>
  <c r="C42" i="12"/>
  <c r="M42" i="12" s="1"/>
  <c r="D41" i="12"/>
  <c r="C41" i="12"/>
  <c r="E41" i="12" s="1"/>
  <c r="I40" i="12"/>
  <c r="H40" i="12"/>
  <c r="E40" i="12"/>
  <c r="D40" i="12"/>
  <c r="C40" i="12"/>
  <c r="M40" i="12" s="1"/>
  <c r="I39" i="12"/>
  <c r="H39" i="12"/>
  <c r="E39" i="12"/>
  <c r="D39" i="12"/>
  <c r="C39" i="12"/>
  <c r="M39" i="12" s="1"/>
  <c r="I38" i="12"/>
  <c r="H38" i="12"/>
  <c r="E38" i="12"/>
  <c r="D38" i="12"/>
  <c r="C38" i="12"/>
  <c r="M38" i="12" s="1"/>
  <c r="D27" i="12"/>
  <c r="O26" i="12"/>
  <c r="N26" i="12"/>
  <c r="M26" i="12"/>
  <c r="L26" i="12"/>
  <c r="I26" i="12"/>
  <c r="O25" i="12"/>
  <c r="N25" i="12"/>
  <c r="M25" i="12"/>
  <c r="L25" i="12"/>
  <c r="I25" i="12"/>
  <c r="O24" i="12"/>
  <c r="N24" i="12"/>
  <c r="M24" i="12"/>
  <c r="L24" i="12"/>
  <c r="I24" i="12"/>
  <c r="O23" i="12"/>
  <c r="N23" i="12"/>
  <c r="M23" i="12"/>
  <c r="L23" i="12"/>
  <c r="I23" i="12"/>
  <c r="O22" i="12"/>
  <c r="N22" i="12"/>
  <c r="M22" i="12"/>
  <c r="L22" i="12"/>
  <c r="I22" i="12"/>
  <c r="O21" i="12"/>
  <c r="N21" i="12"/>
  <c r="M21" i="12"/>
  <c r="L21" i="12"/>
  <c r="I21" i="12"/>
  <c r="O20" i="12"/>
  <c r="N20" i="12"/>
  <c r="M20" i="12"/>
  <c r="L20" i="12"/>
  <c r="I20" i="12"/>
  <c r="O19" i="12"/>
  <c r="N19" i="12"/>
  <c r="M19" i="12"/>
  <c r="L19" i="12"/>
  <c r="I19" i="12"/>
  <c r="O18" i="12"/>
  <c r="N18" i="12"/>
  <c r="M18" i="12"/>
  <c r="L18" i="12"/>
  <c r="I18" i="12"/>
  <c r="O17" i="12"/>
  <c r="N17" i="12"/>
  <c r="M17" i="12"/>
  <c r="L17" i="12"/>
  <c r="I17" i="12"/>
  <c r="O16" i="12"/>
  <c r="N16" i="12"/>
  <c r="M16" i="12"/>
  <c r="L16" i="12"/>
  <c r="I16" i="12"/>
  <c r="O15" i="12"/>
  <c r="N15" i="12"/>
  <c r="M15" i="12"/>
  <c r="L15" i="12"/>
  <c r="I15" i="12"/>
  <c r="O14" i="12"/>
  <c r="N14" i="12"/>
  <c r="M14" i="12"/>
  <c r="L14" i="12"/>
  <c r="I14" i="12"/>
  <c r="O13" i="12"/>
  <c r="N13" i="12"/>
  <c r="M13" i="12"/>
  <c r="L13" i="12"/>
  <c r="I13" i="12"/>
  <c r="O12" i="12"/>
  <c r="N12" i="12"/>
  <c r="M12" i="12"/>
  <c r="L12" i="12"/>
  <c r="I12" i="12"/>
  <c r="O11" i="12"/>
  <c r="N11" i="12"/>
  <c r="M11" i="12"/>
  <c r="L11" i="12"/>
  <c r="I11" i="12"/>
  <c r="O10" i="12"/>
  <c r="N10" i="12"/>
  <c r="M10" i="12"/>
  <c r="L10" i="12"/>
  <c r="I10" i="12"/>
  <c r="O9" i="12"/>
  <c r="N9" i="12"/>
  <c r="M9" i="12"/>
  <c r="L9" i="12"/>
  <c r="I9" i="12"/>
  <c r="O8" i="12"/>
  <c r="N8" i="12"/>
  <c r="M8" i="12"/>
  <c r="L8" i="12"/>
  <c r="I8" i="12"/>
  <c r="O7" i="12"/>
  <c r="N7" i="12"/>
  <c r="M7" i="12"/>
  <c r="L7" i="12"/>
  <c r="I7" i="12"/>
  <c r="I6" i="12"/>
  <c r="M48" i="12" l="1"/>
  <c r="E50" i="12"/>
  <c r="E44" i="12"/>
  <c r="I44" i="12"/>
  <c r="H44" i="12"/>
  <c r="M41" i="12"/>
  <c r="E46" i="12"/>
  <c r="E49" i="12"/>
  <c r="I27" i="12"/>
  <c r="B31" i="12" s="1"/>
  <c r="H41" i="12" s="1"/>
  <c r="I41" i="12" s="1"/>
  <c r="O6" i="12"/>
  <c r="I47" i="12"/>
  <c r="E42" i="12"/>
  <c r="E45" i="12"/>
  <c r="H45" i="12"/>
  <c r="E43" i="12"/>
  <c r="M6" i="12"/>
  <c r="H43" i="12"/>
  <c r="H44" i="10"/>
  <c r="I45" i="10"/>
  <c r="B43" i="9"/>
  <c r="B44" i="9"/>
  <c r="H44" i="9" s="1"/>
  <c r="B45" i="9"/>
  <c r="H45" i="9" s="1"/>
  <c r="B46" i="9"/>
  <c r="B42" i="8"/>
  <c r="B43" i="8"/>
  <c r="B44" i="8"/>
  <c r="B45" i="8"/>
  <c r="B46" i="8"/>
  <c r="B42" i="7"/>
  <c r="B43" i="7"/>
  <c r="I43" i="7" s="1"/>
  <c r="B44" i="7"/>
  <c r="I44" i="7" s="1"/>
  <c r="B45" i="7"/>
  <c r="B46" i="7"/>
  <c r="D50" i="10"/>
  <c r="C50" i="10"/>
  <c r="D49" i="10"/>
  <c r="C49" i="10"/>
  <c r="E49" i="10" s="1"/>
  <c r="M48" i="10"/>
  <c r="I48" i="10"/>
  <c r="H48" i="10"/>
  <c r="E48" i="10"/>
  <c r="D48" i="10"/>
  <c r="C48" i="10"/>
  <c r="M47" i="10" s="1"/>
  <c r="D47" i="10"/>
  <c r="C47" i="10"/>
  <c r="D46" i="10"/>
  <c r="C46" i="10"/>
  <c r="D45" i="10"/>
  <c r="C45" i="10"/>
  <c r="M45" i="10" s="1"/>
  <c r="I44" i="10"/>
  <c r="D44" i="10"/>
  <c r="C44" i="10"/>
  <c r="M44" i="10" s="1"/>
  <c r="I43" i="10"/>
  <c r="H43" i="10"/>
  <c r="E43" i="10"/>
  <c r="D43" i="10"/>
  <c r="C43" i="10"/>
  <c r="M43" i="10" s="1"/>
  <c r="D42" i="10"/>
  <c r="C42" i="10"/>
  <c r="M42" i="10" s="1"/>
  <c r="D41" i="10"/>
  <c r="E41" i="10" s="1"/>
  <c r="C41" i="10"/>
  <c r="M41" i="10" s="1"/>
  <c r="D40" i="10"/>
  <c r="C40" i="10"/>
  <c r="E40" i="10" s="1"/>
  <c r="I39" i="10"/>
  <c r="H39" i="10"/>
  <c r="E39" i="10"/>
  <c r="D39" i="10"/>
  <c r="C39" i="10"/>
  <c r="M39" i="10" s="1"/>
  <c r="I38" i="10"/>
  <c r="H38" i="10"/>
  <c r="E38" i="10"/>
  <c r="D38" i="10"/>
  <c r="C38" i="10"/>
  <c r="M38" i="10" s="1"/>
  <c r="D27" i="10"/>
  <c r="O26" i="10"/>
  <c r="N26" i="10"/>
  <c r="M26" i="10"/>
  <c r="L26" i="10"/>
  <c r="I26" i="10"/>
  <c r="O25" i="10"/>
  <c r="N25" i="10"/>
  <c r="M25" i="10"/>
  <c r="L25" i="10"/>
  <c r="I25" i="10"/>
  <c r="O24" i="10"/>
  <c r="N24" i="10"/>
  <c r="M24" i="10"/>
  <c r="L24" i="10"/>
  <c r="I24" i="10"/>
  <c r="O23" i="10"/>
  <c r="N23" i="10"/>
  <c r="M23" i="10"/>
  <c r="L23" i="10"/>
  <c r="I23" i="10"/>
  <c r="O22" i="10"/>
  <c r="N22" i="10"/>
  <c r="M22" i="10"/>
  <c r="L22" i="10"/>
  <c r="I22" i="10"/>
  <c r="O21" i="10"/>
  <c r="N21" i="10"/>
  <c r="M21" i="10"/>
  <c r="L21" i="10"/>
  <c r="I21" i="10"/>
  <c r="O20" i="10"/>
  <c r="N20" i="10"/>
  <c r="M20" i="10"/>
  <c r="L20" i="10"/>
  <c r="I20" i="10"/>
  <c r="O19" i="10"/>
  <c r="N19" i="10"/>
  <c r="M19" i="10"/>
  <c r="L19" i="10"/>
  <c r="I19" i="10"/>
  <c r="O18" i="10"/>
  <c r="N18" i="10"/>
  <c r="M18" i="10"/>
  <c r="L18" i="10"/>
  <c r="I18" i="10"/>
  <c r="O17" i="10"/>
  <c r="N17" i="10"/>
  <c r="M17" i="10"/>
  <c r="L17" i="10"/>
  <c r="I17" i="10"/>
  <c r="O16" i="10"/>
  <c r="N16" i="10"/>
  <c r="M16" i="10"/>
  <c r="L16" i="10"/>
  <c r="I16" i="10"/>
  <c r="O15" i="10"/>
  <c r="N15" i="10"/>
  <c r="M15" i="10"/>
  <c r="L15" i="10"/>
  <c r="I15" i="10"/>
  <c r="O14" i="10"/>
  <c r="N14" i="10"/>
  <c r="M14" i="10"/>
  <c r="L14" i="10"/>
  <c r="I14" i="10"/>
  <c r="O13" i="10"/>
  <c r="N13" i="10"/>
  <c r="M13" i="10"/>
  <c r="L13" i="10"/>
  <c r="I13" i="10"/>
  <c r="O12" i="10"/>
  <c r="N12" i="10"/>
  <c r="M12" i="10"/>
  <c r="L12" i="10"/>
  <c r="I12" i="10"/>
  <c r="O11" i="10"/>
  <c r="N11" i="10"/>
  <c r="M11" i="10"/>
  <c r="L11" i="10"/>
  <c r="I11" i="10"/>
  <c r="O10" i="10"/>
  <c r="N10" i="10"/>
  <c r="M10" i="10"/>
  <c r="L10" i="10"/>
  <c r="I10" i="10"/>
  <c r="O9" i="10"/>
  <c r="N9" i="10"/>
  <c r="M9" i="10"/>
  <c r="L9" i="10"/>
  <c r="I9" i="10"/>
  <c r="O8" i="10"/>
  <c r="N8" i="10"/>
  <c r="M8" i="10"/>
  <c r="L8" i="10"/>
  <c r="I8" i="10"/>
  <c r="O7" i="10"/>
  <c r="N7" i="10"/>
  <c r="M7" i="10"/>
  <c r="L7" i="10"/>
  <c r="I7" i="10"/>
  <c r="L6" i="10"/>
  <c r="N6" i="10" s="1"/>
  <c r="O6" i="10" s="1"/>
  <c r="I6" i="10"/>
  <c r="D50" i="9"/>
  <c r="C50" i="9"/>
  <c r="D49" i="9"/>
  <c r="C49" i="9"/>
  <c r="I48" i="9"/>
  <c r="H48" i="9"/>
  <c r="E48" i="9"/>
  <c r="D48" i="9"/>
  <c r="C48" i="9"/>
  <c r="M47" i="9" s="1"/>
  <c r="D47" i="9"/>
  <c r="C47" i="9"/>
  <c r="D46" i="9"/>
  <c r="C46" i="9"/>
  <c r="D45" i="9"/>
  <c r="C45" i="9"/>
  <c r="M45" i="9" s="1"/>
  <c r="I44" i="9"/>
  <c r="E44" i="9"/>
  <c r="D44" i="9"/>
  <c r="C44" i="9"/>
  <c r="M44" i="9" s="1"/>
  <c r="D43" i="9"/>
  <c r="C43" i="9"/>
  <c r="M43" i="9" s="1"/>
  <c r="D42" i="9"/>
  <c r="C42" i="9"/>
  <c r="D41" i="9"/>
  <c r="C41" i="9"/>
  <c r="M41" i="9" s="1"/>
  <c r="E40" i="9"/>
  <c r="D40" i="9"/>
  <c r="C40" i="9"/>
  <c r="M40" i="9" s="1"/>
  <c r="I39" i="9"/>
  <c r="H39" i="9"/>
  <c r="E39" i="9"/>
  <c r="D39" i="9"/>
  <c r="C39" i="9"/>
  <c r="M39" i="9" s="1"/>
  <c r="I38" i="9"/>
  <c r="H38" i="9"/>
  <c r="E38" i="9"/>
  <c r="D38" i="9"/>
  <c r="C38" i="9"/>
  <c r="M38" i="9" s="1"/>
  <c r="D27" i="9"/>
  <c r="O26" i="9"/>
  <c r="N26" i="9"/>
  <c r="M26" i="9"/>
  <c r="L26" i="9"/>
  <c r="I26" i="9"/>
  <c r="O25" i="9"/>
  <c r="N25" i="9"/>
  <c r="M25" i="9"/>
  <c r="L25" i="9"/>
  <c r="I25" i="9"/>
  <c r="O24" i="9"/>
  <c r="N24" i="9"/>
  <c r="M24" i="9"/>
  <c r="L24" i="9"/>
  <c r="I24" i="9"/>
  <c r="O23" i="9"/>
  <c r="N23" i="9"/>
  <c r="M23" i="9"/>
  <c r="L23" i="9"/>
  <c r="I23" i="9"/>
  <c r="O22" i="9"/>
  <c r="N22" i="9"/>
  <c r="M22" i="9"/>
  <c r="L22" i="9"/>
  <c r="I22" i="9"/>
  <c r="O21" i="9"/>
  <c r="N21" i="9"/>
  <c r="M21" i="9"/>
  <c r="L21" i="9"/>
  <c r="I21" i="9"/>
  <c r="O20" i="9"/>
  <c r="N20" i="9"/>
  <c r="M20" i="9"/>
  <c r="L20" i="9"/>
  <c r="I20" i="9"/>
  <c r="O19" i="9"/>
  <c r="N19" i="9"/>
  <c r="M19" i="9"/>
  <c r="L19" i="9"/>
  <c r="I19" i="9"/>
  <c r="O18" i="9"/>
  <c r="N18" i="9"/>
  <c r="M18" i="9"/>
  <c r="L18" i="9"/>
  <c r="I18" i="9"/>
  <c r="O17" i="9"/>
  <c r="N17" i="9"/>
  <c r="M17" i="9"/>
  <c r="L17" i="9"/>
  <c r="I17" i="9"/>
  <c r="O16" i="9"/>
  <c r="N16" i="9"/>
  <c r="M16" i="9"/>
  <c r="L16" i="9"/>
  <c r="I16" i="9"/>
  <c r="O15" i="9"/>
  <c r="N15" i="9"/>
  <c r="M15" i="9"/>
  <c r="L15" i="9"/>
  <c r="I15" i="9"/>
  <c r="O14" i="9"/>
  <c r="N14" i="9"/>
  <c r="M14" i="9"/>
  <c r="L14" i="9"/>
  <c r="I14" i="9"/>
  <c r="O13" i="9"/>
  <c r="N13" i="9"/>
  <c r="M13" i="9"/>
  <c r="L13" i="9"/>
  <c r="I13" i="9"/>
  <c r="O12" i="9"/>
  <c r="N12" i="9"/>
  <c r="M12" i="9"/>
  <c r="L12" i="9"/>
  <c r="I12" i="9"/>
  <c r="O11" i="9"/>
  <c r="N11" i="9"/>
  <c r="M11" i="9"/>
  <c r="L11" i="9"/>
  <c r="I11" i="9"/>
  <c r="O10" i="9"/>
  <c r="N10" i="9"/>
  <c r="M10" i="9"/>
  <c r="L10" i="9"/>
  <c r="I10" i="9"/>
  <c r="O9" i="9"/>
  <c r="N9" i="9"/>
  <c r="M9" i="9"/>
  <c r="L9" i="9"/>
  <c r="I9" i="9"/>
  <c r="O8" i="9"/>
  <c r="N8" i="9"/>
  <c r="M8" i="9"/>
  <c r="L8" i="9"/>
  <c r="I8" i="9"/>
  <c r="O7" i="9"/>
  <c r="N7" i="9"/>
  <c r="M7" i="9"/>
  <c r="L7" i="9"/>
  <c r="I7" i="9"/>
  <c r="L6" i="9"/>
  <c r="N6" i="9" s="1"/>
  <c r="O6" i="9" s="1"/>
  <c r="I6" i="9"/>
  <c r="D50" i="8"/>
  <c r="C50" i="8"/>
  <c r="D49" i="8"/>
  <c r="C49" i="8"/>
  <c r="M48" i="8"/>
  <c r="I48" i="8"/>
  <c r="H48" i="8"/>
  <c r="E48" i="8"/>
  <c r="D48" i="8"/>
  <c r="C48" i="8"/>
  <c r="M47" i="8"/>
  <c r="D47" i="8"/>
  <c r="C47" i="8"/>
  <c r="E47" i="8" s="1"/>
  <c r="D46" i="8"/>
  <c r="C46" i="8"/>
  <c r="M46" i="8" s="1"/>
  <c r="D45" i="8"/>
  <c r="C45" i="8"/>
  <c r="M45" i="8" s="1"/>
  <c r="D44" i="8"/>
  <c r="C44" i="8"/>
  <c r="M44" i="8" s="1"/>
  <c r="D43" i="8"/>
  <c r="C43" i="8"/>
  <c r="M43" i="8" s="1"/>
  <c r="D42" i="8"/>
  <c r="C42" i="8"/>
  <c r="M42" i="8" s="1"/>
  <c r="D41" i="8"/>
  <c r="C41" i="8"/>
  <c r="M41" i="8" s="1"/>
  <c r="D40" i="8"/>
  <c r="C40" i="8"/>
  <c r="E40" i="8" s="1"/>
  <c r="I39" i="8"/>
  <c r="H39" i="8"/>
  <c r="E39" i="8"/>
  <c r="D39" i="8"/>
  <c r="C39" i="8"/>
  <c r="M39" i="8" s="1"/>
  <c r="I38" i="8"/>
  <c r="H38" i="8"/>
  <c r="E38" i="8"/>
  <c r="D38" i="8"/>
  <c r="C38" i="8"/>
  <c r="M38" i="8" s="1"/>
  <c r="D27" i="8"/>
  <c r="O26" i="8"/>
  <c r="N26" i="8"/>
  <c r="M26" i="8"/>
  <c r="L26" i="8"/>
  <c r="I26" i="8"/>
  <c r="O25" i="8"/>
  <c r="N25" i="8"/>
  <c r="M25" i="8"/>
  <c r="L25" i="8"/>
  <c r="I25" i="8"/>
  <c r="O24" i="8"/>
  <c r="N24" i="8"/>
  <c r="M24" i="8"/>
  <c r="L24" i="8"/>
  <c r="I24" i="8"/>
  <c r="O23" i="8"/>
  <c r="N23" i="8"/>
  <c r="M23" i="8"/>
  <c r="L23" i="8"/>
  <c r="I23" i="8"/>
  <c r="O22" i="8"/>
  <c r="N22" i="8"/>
  <c r="M22" i="8"/>
  <c r="L22" i="8"/>
  <c r="I22" i="8"/>
  <c r="O21" i="8"/>
  <c r="N21" i="8"/>
  <c r="M21" i="8"/>
  <c r="L21" i="8"/>
  <c r="I21" i="8"/>
  <c r="O20" i="8"/>
  <c r="N20" i="8"/>
  <c r="M20" i="8"/>
  <c r="L20" i="8"/>
  <c r="I20" i="8"/>
  <c r="O19" i="8"/>
  <c r="N19" i="8"/>
  <c r="M19" i="8"/>
  <c r="L19" i="8"/>
  <c r="I19" i="8"/>
  <c r="O18" i="8"/>
  <c r="N18" i="8"/>
  <c r="M18" i="8"/>
  <c r="L18" i="8"/>
  <c r="I18" i="8"/>
  <c r="O17" i="8"/>
  <c r="N17" i="8"/>
  <c r="M17" i="8"/>
  <c r="L17" i="8"/>
  <c r="I17" i="8"/>
  <c r="O16" i="8"/>
  <c r="N16" i="8"/>
  <c r="M16" i="8"/>
  <c r="L16" i="8"/>
  <c r="I16" i="8"/>
  <c r="O15" i="8"/>
  <c r="N15" i="8"/>
  <c r="M15" i="8"/>
  <c r="L15" i="8"/>
  <c r="I15" i="8"/>
  <c r="O14" i="8"/>
  <c r="N14" i="8"/>
  <c r="M14" i="8"/>
  <c r="L14" i="8"/>
  <c r="I14" i="8"/>
  <c r="O13" i="8"/>
  <c r="N13" i="8"/>
  <c r="M13" i="8"/>
  <c r="L13" i="8"/>
  <c r="I13" i="8"/>
  <c r="O12" i="8"/>
  <c r="N12" i="8"/>
  <c r="M12" i="8"/>
  <c r="L12" i="8"/>
  <c r="I12" i="8"/>
  <c r="O11" i="8"/>
  <c r="N11" i="8"/>
  <c r="M11" i="8"/>
  <c r="L11" i="8"/>
  <c r="I11" i="8"/>
  <c r="O10" i="8"/>
  <c r="N10" i="8"/>
  <c r="M10" i="8"/>
  <c r="L10" i="8"/>
  <c r="I10" i="8"/>
  <c r="O9" i="8"/>
  <c r="N9" i="8"/>
  <c r="M9" i="8"/>
  <c r="L9" i="8"/>
  <c r="I9" i="8"/>
  <c r="O8" i="8"/>
  <c r="N8" i="8"/>
  <c r="M8" i="8"/>
  <c r="L8" i="8"/>
  <c r="I8" i="8"/>
  <c r="O7" i="8"/>
  <c r="N7" i="8"/>
  <c r="M7" i="8"/>
  <c r="L7" i="8"/>
  <c r="I7" i="8"/>
  <c r="L6" i="8"/>
  <c r="M6" i="8" s="1"/>
  <c r="I6" i="8"/>
  <c r="D50" i="7"/>
  <c r="C50" i="7"/>
  <c r="D49" i="7"/>
  <c r="C49" i="7"/>
  <c r="E49" i="7" s="1"/>
  <c r="I48" i="7"/>
  <c r="H48" i="7"/>
  <c r="E48" i="7"/>
  <c r="D48" i="7"/>
  <c r="C48" i="7"/>
  <c r="M47" i="7" s="1"/>
  <c r="E47" i="7"/>
  <c r="D47" i="7"/>
  <c r="C47" i="7"/>
  <c r="D46" i="7"/>
  <c r="C46" i="7"/>
  <c r="M46" i="7" s="1"/>
  <c r="D45" i="7"/>
  <c r="C45" i="7"/>
  <c r="M45" i="7" s="1"/>
  <c r="H44" i="7"/>
  <c r="E44" i="7"/>
  <c r="D44" i="7"/>
  <c r="C44" i="7"/>
  <c r="M44" i="7" s="1"/>
  <c r="H43" i="7"/>
  <c r="E43" i="7"/>
  <c r="D43" i="7"/>
  <c r="C43" i="7"/>
  <c r="M43" i="7" s="1"/>
  <c r="D42" i="7"/>
  <c r="C42" i="7"/>
  <c r="M42" i="7" s="1"/>
  <c r="D41" i="7"/>
  <c r="C41" i="7"/>
  <c r="M41" i="7" s="1"/>
  <c r="D40" i="7"/>
  <c r="C40" i="7"/>
  <c r="E40" i="7" s="1"/>
  <c r="I39" i="7"/>
  <c r="H39" i="7"/>
  <c r="E39" i="7"/>
  <c r="D39" i="7"/>
  <c r="C39" i="7"/>
  <c r="M39" i="7" s="1"/>
  <c r="I38" i="7"/>
  <c r="H38" i="7"/>
  <c r="E38" i="7"/>
  <c r="D38" i="7"/>
  <c r="C38" i="7"/>
  <c r="M38" i="7" s="1"/>
  <c r="D27" i="7"/>
  <c r="L26" i="7"/>
  <c r="N26" i="7" s="1"/>
  <c r="O26" i="7" s="1"/>
  <c r="I26" i="7"/>
  <c r="O25" i="7"/>
  <c r="N25" i="7"/>
  <c r="M25" i="7"/>
  <c r="L25" i="7"/>
  <c r="I25" i="7"/>
  <c r="O24" i="7"/>
  <c r="N24" i="7"/>
  <c r="M24" i="7"/>
  <c r="L24" i="7"/>
  <c r="I24" i="7"/>
  <c r="O23" i="7"/>
  <c r="N23" i="7"/>
  <c r="M23" i="7"/>
  <c r="L23" i="7"/>
  <c r="I23" i="7"/>
  <c r="O22" i="7"/>
  <c r="N22" i="7"/>
  <c r="M22" i="7"/>
  <c r="L22" i="7"/>
  <c r="I22" i="7"/>
  <c r="O21" i="7"/>
  <c r="N21" i="7"/>
  <c r="M21" i="7"/>
  <c r="L21" i="7"/>
  <c r="I21" i="7"/>
  <c r="O20" i="7"/>
  <c r="N20" i="7"/>
  <c r="M20" i="7"/>
  <c r="L20" i="7"/>
  <c r="I20" i="7"/>
  <c r="O19" i="7"/>
  <c r="N19" i="7"/>
  <c r="M19" i="7"/>
  <c r="L19" i="7"/>
  <c r="I19" i="7"/>
  <c r="O18" i="7"/>
  <c r="N18" i="7"/>
  <c r="M18" i="7"/>
  <c r="L18" i="7"/>
  <c r="I18" i="7"/>
  <c r="O17" i="7"/>
  <c r="N17" i="7"/>
  <c r="M17" i="7"/>
  <c r="L17" i="7"/>
  <c r="I17" i="7"/>
  <c r="O16" i="7"/>
  <c r="N16" i="7"/>
  <c r="M16" i="7"/>
  <c r="L16" i="7"/>
  <c r="I16" i="7"/>
  <c r="O15" i="7"/>
  <c r="N15" i="7"/>
  <c r="M15" i="7"/>
  <c r="L15" i="7"/>
  <c r="I15" i="7"/>
  <c r="O14" i="7"/>
  <c r="N14" i="7"/>
  <c r="M14" i="7"/>
  <c r="L14" i="7"/>
  <c r="I14" i="7"/>
  <c r="O13" i="7"/>
  <c r="N13" i="7"/>
  <c r="M13" i="7"/>
  <c r="L13" i="7"/>
  <c r="I13" i="7"/>
  <c r="O12" i="7"/>
  <c r="N12" i="7"/>
  <c r="M12" i="7"/>
  <c r="L12" i="7"/>
  <c r="I12" i="7"/>
  <c r="O11" i="7"/>
  <c r="N11" i="7"/>
  <c r="M11" i="7"/>
  <c r="L11" i="7"/>
  <c r="I11" i="7"/>
  <c r="O10" i="7"/>
  <c r="N10" i="7"/>
  <c r="M10" i="7"/>
  <c r="L10" i="7"/>
  <c r="I10" i="7"/>
  <c r="O9" i="7"/>
  <c r="N9" i="7"/>
  <c r="M9" i="7"/>
  <c r="L9" i="7"/>
  <c r="I9" i="7"/>
  <c r="O8" i="7"/>
  <c r="N8" i="7"/>
  <c r="M8" i="7"/>
  <c r="L8" i="7"/>
  <c r="I8" i="7"/>
  <c r="O7" i="7"/>
  <c r="N7" i="7"/>
  <c r="M7" i="7"/>
  <c r="L7" i="7"/>
  <c r="I7" i="7"/>
  <c r="L6" i="7"/>
  <c r="N6" i="7" s="1"/>
  <c r="O6" i="7" s="1"/>
  <c r="I6" i="7"/>
  <c r="H43" i="9" l="1"/>
  <c r="I43" i="9"/>
  <c r="E43" i="9"/>
  <c r="E43" i="8"/>
  <c r="I43" i="8"/>
  <c r="H43" i="8"/>
  <c r="I44" i="8"/>
  <c r="H44" i="8"/>
  <c r="H45" i="8"/>
  <c r="I45" i="8"/>
  <c r="I45" i="7"/>
  <c r="H45" i="7"/>
  <c r="E45" i="7"/>
  <c r="E42" i="9"/>
  <c r="M42" i="9"/>
  <c r="H46" i="12"/>
  <c r="I46" i="12" s="1"/>
  <c r="H50" i="12"/>
  <c r="I50" i="12" s="1"/>
  <c r="E44" i="8"/>
  <c r="E46" i="9"/>
  <c r="H49" i="12"/>
  <c r="I49" i="12" s="1"/>
  <c r="E50" i="8"/>
  <c r="E50" i="10"/>
  <c r="E46" i="10"/>
  <c r="H46" i="10" s="1"/>
  <c r="I46" i="10" s="1"/>
  <c r="E50" i="7"/>
  <c r="E50" i="9"/>
  <c r="E45" i="9"/>
  <c r="E42" i="10"/>
  <c r="E49" i="8"/>
  <c r="I45" i="9"/>
  <c r="E45" i="8"/>
  <c r="M40" i="10"/>
  <c r="H42" i="12"/>
  <c r="I42" i="12" s="1"/>
  <c r="E49" i="9"/>
  <c r="I27" i="8"/>
  <c r="B31" i="8" s="1"/>
  <c r="N6" i="8"/>
  <c r="O6" i="8" s="1"/>
  <c r="M26" i="7"/>
  <c r="M6" i="10"/>
  <c r="M6" i="9"/>
  <c r="M6" i="7"/>
  <c r="I27" i="7"/>
  <c r="B31" i="7" s="1"/>
  <c r="I27" i="10"/>
  <c r="B31" i="10" s="1"/>
  <c r="H49" i="10" s="1"/>
  <c r="I49" i="10" s="1"/>
  <c r="I27" i="9"/>
  <c r="B31" i="9" s="1"/>
  <c r="E44" i="10"/>
  <c r="E45" i="10"/>
  <c r="H45" i="10"/>
  <c r="E42" i="7"/>
  <c r="E47" i="9"/>
  <c r="E47" i="10"/>
  <c r="M40" i="8"/>
  <c r="M40" i="7"/>
  <c r="M46" i="10"/>
  <c r="H40" i="10"/>
  <c r="I40" i="10" s="1"/>
  <c r="E41" i="9"/>
  <c r="M48" i="9"/>
  <c r="M46" i="9"/>
  <c r="E41" i="8"/>
  <c r="E42" i="8"/>
  <c r="E46" i="8"/>
  <c r="E41" i="7"/>
  <c r="M48" i="7"/>
  <c r="E46" i="7"/>
  <c r="H47" i="9" l="1"/>
  <c r="I47" i="9" s="1"/>
  <c r="H46" i="9"/>
  <c r="I46" i="9" s="1"/>
  <c r="H50" i="10"/>
  <c r="I50" i="10" s="1"/>
  <c r="I47" i="10"/>
  <c r="H41" i="10"/>
  <c r="I41" i="10" s="1"/>
  <c r="H42" i="10"/>
  <c r="I42" i="10" s="1"/>
  <c r="H40" i="9"/>
  <c r="I40" i="9" s="1"/>
  <c r="H50" i="9"/>
  <c r="I50" i="9" s="1"/>
  <c r="H49" i="9"/>
  <c r="I49" i="9" s="1"/>
  <c r="H42" i="9"/>
  <c r="I42" i="9" s="1"/>
  <c r="H41" i="9"/>
  <c r="I41" i="9" s="1"/>
  <c r="H40" i="8"/>
  <c r="I40" i="8" s="1"/>
  <c r="H50" i="8"/>
  <c r="I50" i="8" s="1"/>
  <c r="H46" i="8"/>
  <c r="I46" i="8" s="1"/>
  <c r="H42" i="8"/>
  <c r="I42" i="8" s="1"/>
  <c r="H49" i="8"/>
  <c r="I49" i="8" s="1"/>
  <c r="H41" i="8"/>
  <c r="I41" i="8" s="1"/>
  <c r="H40" i="7"/>
  <c r="I40" i="7" s="1"/>
  <c r="H50" i="7"/>
  <c r="I50" i="7" s="1"/>
  <c r="H46" i="7"/>
  <c r="I46" i="7" s="1"/>
  <c r="H42" i="7"/>
  <c r="I42" i="7" s="1"/>
  <c r="H49" i="7"/>
  <c r="I49" i="7" s="1"/>
  <c r="H41" i="7"/>
  <c r="I41" i="7" s="1"/>
  <c r="O7" i="1" l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M7" i="1"/>
  <c r="N7" i="1"/>
  <c r="M8" i="1"/>
  <c r="N8" i="1"/>
  <c r="M9" i="1"/>
  <c r="N9" i="1"/>
  <c r="M10" i="1"/>
  <c r="N10" i="1"/>
  <c r="M11" i="1"/>
  <c r="N11" i="1"/>
  <c r="M12" i="1"/>
  <c r="N12" i="1"/>
  <c r="M13" i="1"/>
  <c r="N13" i="1"/>
  <c r="M14" i="1"/>
  <c r="N14" i="1"/>
  <c r="M15" i="1"/>
  <c r="N15" i="1"/>
  <c r="M16" i="1"/>
  <c r="N16" i="1"/>
  <c r="M17" i="1"/>
  <c r="N17" i="1"/>
  <c r="M18" i="1"/>
  <c r="N18" i="1"/>
  <c r="M19" i="1"/>
  <c r="N19" i="1"/>
  <c r="M20" i="1"/>
  <c r="N20" i="1"/>
  <c r="M21" i="1"/>
  <c r="N21" i="1"/>
  <c r="M22" i="1"/>
  <c r="N22" i="1"/>
  <c r="M23" i="1"/>
  <c r="N23" i="1"/>
  <c r="M24" i="1"/>
  <c r="N24" i="1"/>
  <c r="M25" i="1"/>
  <c r="N25" i="1"/>
  <c r="M26" i="1"/>
  <c r="N26" i="1"/>
  <c r="L6" i="1"/>
  <c r="N6" i="1" s="1"/>
  <c r="O6" i="1" s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I6" i="1"/>
  <c r="I43" i="1"/>
  <c r="I44" i="1"/>
  <c r="I45" i="1"/>
  <c r="I48" i="1"/>
  <c r="I39" i="1"/>
  <c r="I38" i="1"/>
  <c r="H38" i="1"/>
  <c r="M6" i="1" l="1"/>
  <c r="E38" i="1"/>
  <c r="C39" i="1"/>
  <c r="M39" i="1" s="1"/>
  <c r="H39" i="1" l="1"/>
  <c r="C40" i="1"/>
  <c r="C38" i="1"/>
  <c r="M38" i="1" s="1"/>
  <c r="D38" i="1"/>
  <c r="D49" i="1" l="1"/>
  <c r="C49" i="1"/>
  <c r="E49" i="1" l="1"/>
  <c r="E43" i="1"/>
  <c r="E44" i="1"/>
  <c r="D47" i="1" l="1"/>
  <c r="C47" i="1"/>
  <c r="C46" i="1"/>
  <c r="M46" i="1" s="1"/>
  <c r="E47" i="1" l="1"/>
  <c r="H43" i="1" l="1"/>
  <c r="H44" i="1"/>
  <c r="E45" i="1" l="1"/>
  <c r="H45" i="1" s="1"/>
  <c r="E48" i="1"/>
  <c r="H48" i="1" s="1"/>
  <c r="E39" i="1"/>
  <c r="D40" i="1"/>
  <c r="E40" i="1" s="1"/>
  <c r="D41" i="1"/>
  <c r="D42" i="1"/>
  <c r="D43" i="1"/>
  <c r="D44" i="1"/>
  <c r="D45" i="1"/>
  <c r="D46" i="1"/>
  <c r="E46" i="1" s="1"/>
  <c r="D48" i="1"/>
  <c r="D50" i="1"/>
  <c r="D39" i="1"/>
  <c r="C41" i="1"/>
  <c r="C42" i="1"/>
  <c r="C43" i="1"/>
  <c r="C44" i="1"/>
  <c r="C45" i="1"/>
  <c r="C48" i="1"/>
  <c r="C50" i="1"/>
  <c r="E50" i="1" l="1"/>
  <c r="E41" i="1"/>
  <c r="E42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7" i="1"/>
  <c r="D27" i="1"/>
  <c r="M44" i="1"/>
  <c r="M40" i="1" l="1"/>
  <c r="I27" i="1"/>
  <c r="M45" i="1"/>
  <c r="M42" i="1"/>
  <c r="M41" i="1"/>
  <c r="M43" i="1"/>
  <c r="M48" i="1" l="1"/>
  <c r="M47" i="1"/>
  <c r="B31" i="1" l="1"/>
  <c r="H46" i="1" l="1"/>
  <c r="I46" i="1" s="1"/>
  <c r="H42" i="1"/>
  <c r="I42" i="1" s="1"/>
  <c r="H49" i="1"/>
  <c r="I49" i="1" s="1"/>
  <c r="H40" i="1"/>
  <c r="I40" i="1" s="1"/>
  <c r="H41" i="1"/>
  <c r="I41" i="1" s="1"/>
  <c r="H50" i="1"/>
  <c r="I50" i="1" s="1"/>
</calcChain>
</file>

<file path=xl/sharedStrings.xml><?xml version="1.0" encoding="utf-8"?>
<sst xmlns="http://schemas.openxmlformats.org/spreadsheetml/2006/main" count="520" uniqueCount="131">
  <si>
    <t>RM Name</t>
  </si>
  <si>
    <t>RBP #
(if appicable)</t>
  </si>
  <si>
    <t>RM CAS #
(if applicabple)</t>
  </si>
  <si>
    <t>Weight %</t>
  </si>
  <si>
    <t>RM Cost
($/lb)</t>
  </si>
  <si>
    <t>Extended
Cost ($/lb)</t>
  </si>
  <si>
    <t>Cost from Chempax?
(if 'no', name source)</t>
  </si>
  <si>
    <t>New Product RM Cost ($/lb):</t>
  </si>
  <si>
    <t>New Product Density (lb/gal):</t>
  </si>
  <si>
    <t>New Product RM Cost ($/gal):</t>
  </si>
  <si>
    <t>Estimated Time to Make 500
Gallons (hrs):</t>
  </si>
  <si>
    <t>1 Qt</t>
  </si>
  <si>
    <t>1 Gal</t>
  </si>
  <si>
    <t>5 Gal</t>
  </si>
  <si>
    <t>20 Gal</t>
  </si>
  <si>
    <t>30 Gal</t>
  </si>
  <si>
    <t>55 Gal</t>
  </si>
  <si>
    <t>1 Pint</t>
  </si>
  <si>
    <t>15 Gal</t>
  </si>
  <si>
    <t>275 Gal</t>
  </si>
  <si>
    <t>Packaged Costs</t>
  </si>
  <si>
    <t>330 Gal</t>
  </si>
  <si>
    <t>TOTAL</t>
  </si>
  <si>
    <t>Product Formula</t>
  </si>
  <si>
    <t>Volume (gal)</t>
  </si>
  <si>
    <t>Overhead Rate ($/gal)</t>
  </si>
  <si>
    <t>Comments</t>
  </si>
  <si>
    <t>Labor Factor</t>
  </si>
  <si>
    <t>Container Cost ($)</t>
  </si>
  <si>
    <t>Total Loaded Cost ($/gal)</t>
  </si>
  <si>
    <t>Container
Material</t>
  </si>
  <si>
    <t>Suggested Sale Price ($/gal)</t>
  </si>
  <si>
    <t>Pack Size</t>
  </si>
  <si>
    <t>Pour Factor</t>
  </si>
  <si>
    <t>Labor Rate ($/hr)</t>
  </si>
  <si>
    <t>Overhead ($/gal)</t>
  </si>
  <si>
    <t>Labor
($/gal)</t>
  </si>
  <si>
    <t>Container + L&amp;O ($/hr)</t>
  </si>
  <si>
    <t>Proposed New Product Quotation Template</t>
  </si>
  <si>
    <t>DISCLAIMER: This form is used for Quotation Purposes Only! The Following Product Does Not Yet Exist at RBP</t>
  </si>
  <si>
    <t>Name of Proposed New Product:</t>
  </si>
  <si>
    <t>Date</t>
  </si>
  <si>
    <t>Specific Gravity:</t>
  </si>
  <si>
    <t>If New RM to RBP what are
Order Minimums?</t>
  </si>
  <si>
    <t>Lead Time</t>
  </si>
  <si>
    <t>RM quantity for 1 drum</t>
  </si>
  <si>
    <t>x100</t>
  </si>
  <si>
    <t>8oz (cup)</t>
  </si>
  <si>
    <t>Give project a name and start date (yellow cells at top)</t>
  </si>
  <si>
    <t>Lbs/Gal will be calculated based on the specific gravity if that is only value available</t>
  </si>
  <si>
    <t>Fill in data for all red cells for Product Formula (where needed)</t>
  </si>
  <si>
    <t>Time to Pour 500 Gallons into Drums (hrs):</t>
  </si>
  <si>
    <t>Time to Pour 500 Gallons into Drums (hrs) - DEFAULT is 1 hour, adjust as needed</t>
  </si>
  <si>
    <t>Estimated Time to Make 500 Gallons (hrs) - DEFAULT is 4 hours, 0 (zero) if only a pour</t>
  </si>
  <si>
    <t>Labor rates are based on the following:</t>
  </si>
  <si>
    <t>Unit Cost ($/ea)</t>
  </si>
  <si>
    <t>Can make ### gallons based on MOQ</t>
  </si>
  <si>
    <r>
      <t xml:space="preserve">If you have a range of specific gravice from the SDS for customer formula, take thelow and high number and multiply them together (I.E 1.0 - 1.05). Take that number and devide by 2 for average specific gravity (i.e. 2.05 </t>
    </r>
    <r>
      <rPr>
        <b/>
        <sz val="10"/>
        <rFont val="Aptos Narrow"/>
        <family val="2"/>
      </rPr>
      <t>÷ 2= 1.025)</t>
    </r>
  </si>
  <si>
    <t>Double check costs of package sizes (container/cap/label and carton where needed) before each entry</t>
  </si>
  <si>
    <t>Plastic Pail</t>
  </si>
  <si>
    <t>Plastic Drum (Recon)</t>
  </si>
  <si>
    <t>Plastic Drum (New)</t>
  </si>
  <si>
    <t>Return 330 (Standard Cage)</t>
  </si>
  <si>
    <t>***READ FIRST***</t>
  </si>
  <si>
    <t>NEW OW 330 (Standard Cage)</t>
  </si>
  <si>
    <r>
      <t xml:space="preserve">Use </t>
    </r>
    <r>
      <rPr>
        <b/>
        <sz val="10"/>
        <color rgb="FFFF0000"/>
        <rFont val="Arial"/>
        <family val="2"/>
      </rPr>
      <t>Chempax &gt; CUSTOM FORMS &gt; -Product Cost</t>
    </r>
    <r>
      <rPr>
        <b/>
        <sz val="10"/>
        <rFont val="Arial"/>
        <family val="2"/>
      </rPr>
      <t xml:space="preserve"> to get costs (Pkg Cost + Container Cost) of similanr packaing </t>
    </r>
  </si>
  <si>
    <t>Batch Information</t>
  </si>
  <si>
    <r>
      <rPr>
        <b/>
        <sz val="9"/>
        <rFont val="Arial"/>
        <family val="2"/>
      </rPr>
      <t>Distribution</t>
    </r>
    <r>
      <rPr>
        <sz val="9"/>
        <rFont val="Arial"/>
        <family val="2"/>
      </rPr>
      <t xml:space="preserve">: </t>
    </r>
    <r>
      <rPr>
        <b/>
        <sz val="9"/>
        <color rgb="FFFF0000"/>
        <rFont val="Arial"/>
        <family val="2"/>
      </rPr>
      <t>needs to be updated</t>
    </r>
    <r>
      <rPr>
        <sz val="9"/>
        <rFont val="Arial"/>
        <family val="2"/>
      </rPr>
      <t xml:space="preserve">
Form completed by:  Purchasing/Director of Technology Development 
Routing:  (1) Dir Sales then to (2) CFO then back to (3) Dir Tech Dev
Final Distribution: Customer Support Mgr (Paper copy for file folder); Director of Technology Development
Form scanned and stored in F: drive</t>
    </r>
  </si>
  <si>
    <t>Do not adjust these values</t>
  </si>
  <si>
    <t>Estimated Lbs/Gal of each RM in formula</t>
  </si>
  <si>
    <t>Chose Liquid Product or Dry Product tab</t>
  </si>
  <si>
    <t>Nitric Acid 70% ACS</t>
  </si>
  <si>
    <t>Columbus</t>
  </si>
  <si>
    <t>1 drum</t>
  </si>
  <si>
    <t>1 Drum</t>
  </si>
  <si>
    <t>Brenntag</t>
  </si>
  <si>
    <t>HCl ACS 32-38%</t>
  </si>
  <si>
    <t>IPA 99% USP</t>
  </si>
  <si>
    <t>IPA 70% USP</t>
  </si>
  <si>
    <t>IPA 99% ACS</t>
  </si>
  <si>
    <t>Nitric Acid 20% ACS (w/w)</t>
  </si>
  <si>
    <t>Won't say ACS or Reagent. Asc is used ony for the 70% we are also quoting and would be used with purified water to make the 20%. Possible 6-7 week lead-time on material from Columbus</t>
  </si>
  <si>
    <t>1-2 week lead-time</t>
  </si>
  <si>
    <t>Glass Bottles</t>
  </si>
  <si>
    <t>PPQ Medical Bottles</t>
  </si>
  <si>
    <t>Steel Drum (New)</t>
  </si>
  <si>
    <t>Steel Pail</t>
  </si>
  <si>
    <t>6-7 weeks</t>
  </si>
  <si>
    <t>4-5 weeks</t>
  </si>
  <si>
    <t>1-2 weeks</t>
  </si>
  <si>
    <t>"Dual" Poly Drum</t>
  </si>
  <si>
    <t>480 Lbs</t>
  </si>
  <si>
    <t>500 Lbs</t>
  </si>
  <si>
    <t>4-5 week lead-time, 4 drum MOQ</t>
  </si>
  <si>
    <t>4 drum</t>
  </si>
  <si>
    <t>355 Lbs</t>
  </si>
  <si>
    <t>402.7 Lbs</t>
  </si>
  <si>
    <t>360 Lbs</t>
  </si>
  <si>
    <t>590 Lbs</t>
  </si>
  <si>
    <t xml:space="preserve">Possible 6-7 week lead-time on material from Columbus. </t>
  </si>
  <si>
    <t>Product</t>
  </si>
  <si>
    <t>% Conentration</t>
  </si>
  <si>
    <t>Specification</t>
  </si>
  <si>
    <t>Isopropyl Alcohol (IPA)</t>
  </si>
  <si>
    <t>Tech</t>
  </si>
  <si>
    <t>ACS</t>
  </si>
  <si>
    <t>USP</t>
  </si>
  <si>
    <t>Reagent</t>
  </si>
  <si>
    <t>Methanol</t>
  </si>
  <si>
    <t>Nitric Acid</t>
  </si>
  <si>
    <t xml:space="preserve">Grade </t>
  </si>
  <si>
    <t xml:space="preserve">Technical </t>
  </si>
  <si>
    <t>Packaging Size</t>
  </si>
  <si>
    <t>Hydrogen Peroxide</t>
  </si>
  <si>
    <t>Concentration (%)</t>
  </si>
  <si>
    <t>99; 70; or custom blend</t>
  </si>
  <si>
    <t>99; or custom blend</t>
  </si>
  <si>
    <t>35; or custom blend</t>
  </si>
  <si>
    <t>70; or custom blend</t>
  </si>
  <si>
    <t>Hydrofluoric Acid</t>
  </si>
  <si>
    <t>49; or custom blend</t>
  </si>
  <si>
    <t>x</t>
  </si>
  <si>
    <t>1 gallon (4L)     Bottle</t>
  </si>
  <si>
    <t>5 gal (20L)              Carboy</t>
  </si>
  <si>
    <t>55 gallon (200L)             Drum</t>
  </si>
  <si>
    <t>Sulfuric Acid</t>
  </si>
  <si>
    <t>93; or custom blend</t>
  </si>
  <si>
    <t>Citric Acid</t>
  </si>
  <si>
    <t>Any custom blend</t>
  </si>
  <si>
    <t>Please contact us and we will assist</t>
  </si>
  <si>
    <t>Other chemistr(ies)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</si>
</sst>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0.00000%"/>
    <numFmt numFmtId="165" formatCode="&quot;$&quot;#,##0.00"/>
    <numFmt numFmtId="166" formatCode="&quot;$&quot;#,##0.0000"/>
    <numFmt numFmtId="167" formatCode="#,##0.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6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ptos Narrow"/>
      <family val="2"/>
    </font>
    <font>
      <b/>
      <sz val="9"/>
      <color rgb="FFFF0000"/>
      <name val="Arial"/>
      <family val="2"/>
    </font>
    <font>
      <sz val="10"/>
      <color theme="0" tint="-0.249977111117893"/>
      <name val="Arial"/>
      <family val="2"/>
    </font>
    <font>
      <sz val="10"/>
      <color rgb="FFEE0000"/>
      <name val="Arial"/>
      <family val="2"/>
    </font>
    <font>
      <b/>
      <sz val="10"/>
      <color rgb="FFEE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164" fontId="0" fillId="0" borderId="0" xfId="0" applyNumberFormat="1"/>
    <xf numFmtId="165" fontId="0" fillId="0" borderId="0" xfId="0" applyNumberFormat="1"/>
    <xf numFmtId="165" fontId="0" fillId="0" borderId="2" xfId="0" applyNumberFormat="1" applyBorder="1"/>
    <xf numFmtId="165" fontId="0" fillId="0" borderId="3" xfId="0" applyNumberFormat="1" applyBorder="1"/>
    <xf numFmtId="0" fontId="0" fillId="0" borderId="1" xfId="0" applyBorder="1" applyAlignment="1">
      <alignment horizontal="right" wrapText="1"/>
    </xf>
    <xf numFmtId="165" fontId="0" fillId="0" borderId="4" xfId="0" applyNumberFormat="1" applyBorder="1"/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2" xfId="0" applyBorder="1" applyAlignment="1">
      <alignment horizontal="right"/>
    </xf>
    <xf numFmtId="4" fontId="0" fillId="0" borderId="13" xfId="0" applyNumberFormat="1" applyBorder="1"/>
    <xf numFmtId="4" fontId="0" fillId="0" borderId="14" xfId="0" applyNumberFormat="1" applyBorder="1"/>
    <xf numFmtId="0" fontId="0" fillId="0" borderId="2" xfId="0" applyBorder="1" applyAlignment="1">
      <alignment horizontal="right"/>
    </xf>
    <xf numFmtId="0" fontId="2" fillId="0" borderId="0" xfId="0" applyFont="1"/>
    <xf numFmtId="0" fontId="0" fillId="0" borderId="0" xfId="0" applyAlignment="1">
      <alignment vertical="top" wrapText="1"/>
    </xf>
    <xf numFmtId="165" fontId="0" fillId="3" borderId="2" xfId="0" applyNumberFormat="1" applyFill="1" applyBorder="1"/>
    <xf numFmtId="167" fontId="0" fillId="3" borderId="3" xfId="0" applyNumberFormat="1" applyFill="1" applyBorder="1"/>
    <xf numFmtId="0" fontId="0" fillId="0" borderId="9" xfId="0" applyBorder="1" applyAlignment="1">
      <alignment horizontal="right"/>
    </xf>
    <xf numFmtId="0" fontId="0" fillId="3" borderId="3" xfId="0" applyFill="1" applyBorder="1"/>
    <xf numFmtId="0" fontId="3" fillId="0" borderId="1" xfId="0" applyFont="1" applyBorder="1" applyAlignment="1">
      <alignment horizontal="right" wrapText="1"/>
    </xf>
    <xf numFmtId="0" fontId="2" fillId="0" borderId="26" xfId="0" applyFont="1" applyBorder="1"/>
    <xf numFmtId="0" fontId="0" fillId="0" borderId="27" xfId="0" applyBorder="1"/>
    <xf numFmtId="0" fontId="0" fillId="0" borderId="0" xfId="0" applyAlignment="1">
      <alignment horizontal="right" wrapText="1"/>
    </xf>
    <xf numFmtId="166" fontId="0" fillId="0" borderId="0" xfId="0" applyNumberFormat="1"/>
    <xf numFmtId="0" fontId="3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3" fillId="0" borderId="2" xfId="0" applyFont="1" applyBorder="1" applyAlignment="1">
      <alignment horizontal="right"/>
    </xf>
    <xf numFmtId="0" fontId="0" fillId="0" borderId="18" xfId="0" applyBorder="1" applyAlignment="1">
      <alignment horizontal="right"/>
    </xf>
    <xf numFmtId="0" fontId="3" fillId="3" borderId="32" xfId="0" applyFont="1" applyFill="1" applyBorder="1" applyAlignment="1">
      <alignment wrapText="1"/>
    </xf>
    <xf numFmtId="0" fontId="0" fillId="3" borderId="5" xfId="0" applyFill="1" applyBorder="1"/>
    <xf numFmtId="0" fontId="3" fillId="0" borderId="9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0" fillId="0" borderId="3" xfId="0" applyBorder="1"/>
    <xf numFmtId="165" fontId="0" fillId="0" borderId="8" xfId="0" applyNumberFormat="1" applyBorder="1"/>
    <xf numFmtId="0" fontId="0" fillId="0" borderId="4" xfId="0" applyBorder="1"/>
    <xf numFmtId="165" fontId="2" fillId="2" borderId="2" xfId="0" applyNumberFormat="1" applyFont="1" applyFill="1" applyBorder="1"/>
    <xf numFmtId="165" fontId="2" fillId="2" borderId="8" xfId="0" applyNumberFormat="1" applyFont="1" applyFill="1" applyBorder="1"/>
    <xf numFmtId="165" fontId="0" fillId="3" borderId="8" xfId="0" applyNumberFormat="1" applyFill="1" applyBorder="1"/>
    <xf numFmtId="0" fontId="3" fillId="5" borderId="33" xfId="0" applyFont="1" applyFill="1" applyBorder="1" applyAlignment="1">
      <alignment horizontal="center" wrapText="1"/>
    </xf>
    <xf numFmtId="165" fontId="0" fillId="5" borderId="33" xfId="0" applyNumberFormat="1" applyFill="1" applyBorder="1"/>
    <xf numFmtId="0" fontId="0" fillId="5" borderId="33" xfId="0" applyFill="1" applyBorder="1"/>
    <xf numFmtId="0" fontId="3" fillId="5" borderId="33" xfId="0" applyFont="1" applyFill="1" applyBorder="1"/>
    <xf numFmtId="0" fontId="1" fillId="0" borderId="0" xfId="1"/>
    <xf numFmtId="165" fontId="3" fillId="3" borderId="2" xfId="0" applyNumberFormat="1" applyFont="1" applyFill="1" applyBorder="1"/>
    <xf numFmtId="0" fontId="3" fillId="0" borderId="35" xfId="0" applyFont="1" applyBorder="1" applyAlignment="1">
      <alignment horizontal="center" wrapText="1"/>
    </xf>
    <xf numFmtId="44" fontId="2" fillId="0" borderId="34" xfId="0" applyNumberFormat="1" applyFont="1" applyBorder="1" applyAlignment="1">
      <alignment horizontal="center" wrapText="1"/>
    </xf>
    <xf numFmtId="0" fontId="3" fillId="0" borderId="34" xfId="0" applyFont="1" applyBorder="1" applyAlignment="1">
      <alignment horizontal="right" wrapText="1"/>
    </xf>
    <xf numFmtId="0" fontId="3" fillId="0" borderId="5" xfId="0" applyFont="1" applyBorder="1" applyAlignment="1">
      <alignment horizontal="center" wrapText="1"/>
    </xf>
    <xf numFmtId="0" fontId="2" fillId="0" borderId="40" xfId="0" applyFont="1" applyBorder="1"/>
    <xf numFmtId="0" fontId="0" fillId="0" borderId="41" xfId="0" applyBorder="1"/>
    <xf numFmtId="164" fontId="0" fillId="0" borderId="41" xfId="0" applyNumberFormat="1" applyBorder="1"/>
    <xf numFmtId="0" fontId="0" fillId="3" borderId="12" xfId="0" applyFill="1" applyBorder="1" applyAlignment="1">
      <alignment wrapText="1"/>
    </xf>
    <xf numFmtId="0" fontId="3" fillId="3" borderId="45" xfId="0" applyFont="1" applyFill="1" applyBorder="1" applyAlignment="1">
      <alignment wrapText="1"/>
    </xf>
    <xf numFmtId="2" fontId="0" fillId="0" borderId="48" xfId="0" applyNumberFormat="1" applyBorder="1" applyAlignment="1">
      <alignment horizontal="right"/>
    </xf>
    <xf numFmtId="2" fontId="0" fillId="0" borderId="49" xfId="0" applyNumberFormat="1" applyBorder="1"/>
    <xf numFmtId="0" fontId="0" fillId="0" borderId="28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3" fillId="0" borderId="50" xfId="0" applyFont="1" applyBorder="1" applyAlignment="1">
      <alignment horizontal="center" wrapText="1"/>
    </xf>
    <xf numFmtId="0" fontId="0" fillId="0" borderId="51" xfId="0" applyBorder="1" applyAlignment="1">
      <alignment horizontal="center" wrapText="1"/>
    </xf>
    <xf numFmtId="0" fontId="3" fillId="3" borderId="34" xfId="0" applyFont="1" applyFill="1" applyBorder="1" applyAlignment="1">
      <alignment wrapText="1"/>
    </xf>
    <xf numFmtId="0" fontId="0" fillId="3" borderId="34" xfId="0" applyFill="1" applyBorder="1" applyAlignment="1">
      <alignment wrapText="1"/>
    </xf>
    <xf numFmtId="164" fontId="0" fillId="3" borderId="34" xfId="0" applyNumberFormat="1" applyFill="1" applyBorder="1" applyAlignment="1">
      <alignment wrapText="1"/>
    </xf>
    <xf numFmtId="166" fontId="0" fillId="3" borderId="34" xfId="0" applyNumberForma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0" fillId="3" borderId="2" xfId="0" applyFill="1" applyBorder="1" applyAlignment="1">
      <alignment wrapText="1"/>
    </xf>
    <xf numFmtId="164" fontId="0" fillId="3" borderId="2" xfId="0" applyNumberFormat="1" applyFill="1" applyBorder="1" applyAlignment="1">
      <alignment wrapText="1"/>
    </xf>
    <xf numFmtId="166" fontId="0" fillId="3" borderId="2" xfId="0" applyNumberFormat="1" applyFill="1" applyBorder="1" applyAlignment="1">
      <alignment wrapText="1"/>
    </xf>
    <xf numFmtId="0" fontId="0" fillId="3" borderId="11" xfId="0" applyFill="1" applyBorder="1" applyAlignment="1">
      <alignment wrapText="1"/>
    </xf>
    <xf numFmtId="164" fontId="0" fillId="3" borderId="11" xfId="0" applyNumberFormat="1" applyFill="1" applyBorder="1" applyAlignment="1">
      <alignment wrapText="1"/>
    </xf>
    <xf numFmtId="166" fontId="0" fillId="3" borderId="11" xfId="0" applyNumberFormat="1" applyFill="1" applyBorder="1" applyAlignment="1">
      <alignment wrapText="1"/>
    </xf>
    <xf numFmtId="0" fontId="0" fillId="3" borderId="8" xfId="0" applyFill="1" applyBorder="1" applyAlignment="1">
      <alignment wrapText="1"/>
    </xf>
    <xf numFmtId="164" fontId="0" fillId="3" borderId="8" xfId="0" applyNumberFormat="1" applyFill="1" applyBorder="1" applyAlignment="1">
      <alignment wrapText="1"/>
    </xf>
    <xf numFmtId="166" fontId="0" fillId="3" borderId="8" xfId="0" applyNumberFormat="1" applyFill="1" applyBorder="1" applyAlignment="1">
      <alignment wrapText="1"/>
    </xf>
    <xf numFmtId="0" fontId="0" fillId="0" borderId="52" xfId="0" applyBorder="1" applyAlignment="1">
      <alignment wrapText="1"/>
    </xf>
    <xf numFmtId="0" fontId="0" fillId="0" borderId="34" xfId="0" applyBorder="1"/>
    <xf numFmtId="0" fontId="8" fillId="0" borderId="35" xfId="1" applyFont="1" applyBorder="1"/>
    <xf numFmtId="44" fontId="2" fillId="0" borderId="41" xfId="0" applyNumberFormat="1" applyFont="1" applyBorder="1" applyAlignment="1">
      <alignment horizontal="center" wrapText="1"/>
    </xf>
    <xf numFmtId="2" fontId="0" fillId="0" borderId="54" xfId="0" applyNumberFormat="1" applyBorder="1" applyAlignment="1">
      <alignment horizontal="right"/>
    </xf>
    <xf numFmtId="2" fontId="0" fillId="0" borderId="55" xfId="0" applyNumberFormat="1" applyBorder="1"/>
    <xf numFmtId="0" fontId="8" fillId="0" borderId="56" xfId="1" applyFont="1" applyBorder="1"/>
    <xf numFmtId="165" fontId="2" fillId="3" borderId="1" xfId="0" applyNumberFormat="1" applyFont="1" applyFill="1" applyBorder="1"/>
    <xf numFmtId="165" fontId="2" fillId="3" borderId="12" xfId="0" applyNumberFormat="1" applyFont="1" applyFill="1" applyBorder="1"/>
    <xf numFmtId="0" fontId="11" fillId="0" borderId="0" xfId="0" applyFont="1"/>
    <xf numFmtId="0" fontId="11" fillId="0" borderId="2" xfId="0" applyFont="1" applyBorder="1" applyAlignment="1">
      <alignment horizontal="right"/>
    </xf>
    <xf numFmtId="0" fontId="11" fillId="0" borderId="2" xfId="0" applyFont="1" applyBorder="1" applyAlignment="1">
      <alignment horizontal="center" wrapText="1"/>
    </xf>
    <xf numFmtId="4" fontId="11" fillId="0" borderId="2" xfId="0" applyNumberFormat="1" applyFont="1" applyBorder="1"/>
    <xf numFmtId="165" fontId="11" fillId="0" borderId="0" xfId="0" applyNumberFormat="1" applyFont="1"/>
    <xf numFmtId="2" fontId="11" fillId="0" borderId="2" xfId="0" applyNumberFormat="1" applyFont="1" applyBorder="1"/>
    <xf numFmtId="3" fontId="11" fillId="0" borderId="2" xfId="0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4" fontId="11" fillId="0" borderId="0" xfId="0" applyNumberFormat="1" applyFont="1"/>
    <xf numFmtId="2" fontId="11" fillId="0" borderId="0" xfId="0" applyNumberFormat="1" applyFont="1"/>
    <xf numFmtId="0" fontId="3" fillId="0" borderId="29" xfId="0" applyFont="1" applyBorder="1" applyAlignment="1">
      <alignment wrapText="1"/>
    </xf>
    <xf numFmtId="0" fontId="2" fillId="0" borderId="0" xfId="0" applyFont="1" applyAlignment="1">
      <alignment horizontal="center"/>
    </xf>
    <xf numFmtId="165" fontId="0" fillId="0" borderId="42" xfId="0" applyNumberFormat="1" applyBorder="1"/>
    <xf numFmtId="0" fontId="7" fillId="6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6" borderId="0" xfId="0" applyFont="1" applyFill="1" applyAlignment="1">
      <alignment horizontal="left"/>
    </xf>
    <xf numFmtId="0" fontId="3" fillId="3" borderId="2" xfId="0" applyFont="1" applyFill="1" applyBorder="1"/>
    <xf numFmtId="0" fontId="0" fillId="3" borderId="2" xfId="0" applyFill="1" applyBorder="1"/>
    <xf numFmtId="164" fontId="0" fillId="3" borderId="2" xfId="0" applyNumberFormat="1" applyFill="1" applyBorder="1"/>
    <xf numFmtId="166" fontId="0" fillId="3" borderId="2" xfId="0" applyNumberFormat="1" applyFill="1" applyBorder="1"/>
    <xf numFmtId="165" fontId="7" fillId="3" borderId="2" xfId="0" applyNumberFormat="1" applyFont="1" applyFill="1" applyBorder="1"/>
    <xf numFmtId="0" fontId="3" fillId="0" borderId="0" xfId="0" applyFont="1"/>
    <xf numFmtId="9" fontId="0" fillId="0" borderId="0" xfId="0" applyNumberFormat="1"/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/>
    <xf numFmtId="0" fontId="0" fillId="0" borderId="15" xfId="0" applyBorder="1"/>
    <xf numFmtId="0" fontId="3" fillId="0" borderId="15" xfId="0" applyFont="1" applyBorder="1"/>
    <xf numFmtId="0" fontId="3" fillId="0" borderId="15" xfId="0" applyFont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9" fontId="0" fillId="0" borderId="1" xfId="0" applyNumberFormat="1" applyBorder="1"/>
    <xf numFmtId="0" fontId="0" fillId="0" borderId="3" xfId="0" applyBorder="1" applyAlignment="1">
      <alignment horizontal="center"/>
    </xf>
    <xf numFmtId="9" fontId="0" fillId="0" borderId="12" xfId="0" applyNumberForma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left"/>
    </xf>
    <xf numFmtId="0" fontId="3" fillId="7" borderId="1" xfId="0" applyFont="1" applyFill="1" applyBorder="1" applyAlignment="1">
      <alignment horizontal="center" wrapText="1"/>
    </xf>
    <xf numFmtId="0" fontId="3" fillId="7" borderId="3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4" borderId="9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4" fillId="0" borderId="57" xfId="0" applyFont="1" applyBorder="1" applyAlignment="1">
      <alignment wrapText="1" shrinkToFit="1"/>
    </xf>
    <xf numFmtId="0" fontId="0" fillId="0" borderId="58" xfId="0" applyBorder="1" applyAlignment="1">
      <alignment shrinkToFit="1"/>
    </xf>
    <xf numFmtId="0" fontId="0" fillId="0" borderId="59" xfId="0" applyBorder="1" applyAlignment="1">
      <alignment shrinkToFit="1"/>
    </xf>
    <xf numFmtId="0" fontId="0" fillId="0" borderId="27" xfId="0" applyBorder="1" applyAlignment="1">
      <alignment shrinkToFit="1"/>
    </xf>
    <xf numFmtId="0" fontId="0" fillId="0" borderId="0" xfId="0" applyAlignment="1">
      <alignment shrinkToFit="1"/>
    </xf>
    <xf numFmtId="0" fontId="0" fillId="0" borderId="60" xfId="0" applyBorder="1" applyAlignment="1">
      <alignment shrinkToFit="1"/>
    </xf>
    <xf numFmtId="0" fontId="0" fillId="0" borderId="46" xfId="0" applyBorder="1" applyAlignment="1">
      <alignment shrinkToFit="1"/>
    </xf>
    <xf numFmtId="0" fontId="0" fillId="0" borderId="61" xfId="0" applyBorder="1" applyAlignment="1">
      <alignment shrinkToFit="1"/>
    </xf>
    <xf numFmtId="0" fontId="0" fillId="0" borderId="62" xfId="0" applyBorder="1" applyAlignment="1">
      <alignment shrinkToFit="1"/>
    </xf>
    <xf numFmtId="0" fontId="7" fillId="4" borderId="0" xfId="0" applyFont="1" applyFill="1" applyAlignment="1">
      <alignment horizontal="center"/>
    </xf>
    <xf numFmtId="166" fontId="0" fillId="0" borderId="15" xfId="0" applyNumberFormat="1" applyBorder="1"/>
    <xf numFmtId="0" fontId="0" fillId="0" borderId="16" xfId="0" applyBorder="1"/>
    <xf numFmtId="0" fontId="2" fillId="0" borderId="31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0" fillId="0" borderId="0" xfId="0" applyAlignment="1">
      <alignment horizontal="right"/>
    </xf>
    <xf numFmtId="166" fontId="0" fillId="0" borderId="46" xfId="0" applyNumberFormat="1" applyBorder="1"/>
    <xf numFmtId="0" fontId="0" fillId="0" borderId="47" xfId="0" applyBorder="1"/>
    <xf numFmtId="0" fontId="2" fillId="4" borderId="31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/>
    </xf>
    <xf numFmtId="14" fontId="2" fillId="4" borderId="31" xfId="0" applyNumberFormat="1" applyFont="1" applyFill="1" applyBorder="1" applyAlignment="1">
      <alignment horizontal="right"/>
    </xf>
    <xf numFmtId="14" fontId="2" fillId="4" borderId="30" xfId="0" applyNumberFormat="1" applyFont="1" applyFill="1" applyBorder="1" applyAlignment="1">
      <alignment horizontal="right"/>
    </xf>
    <xf numFmtId="0" fontId="0" fillId="0" borderId="25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7" fillId="3" borderId="22" xfId="0" applyFont="1" applyFill="1" applyBorder="1" applyAlignment="1">
      <alignment vertical="top" wrapText="1"/>
    </xf>
    <xf numFmtId="0" fontId="7" fillId="3" borderId="23" xfId="0" applyFont="1" applyFill="1" applyBorder="1" applyAlignment="1">
      <alignment vertical="top" wrapText="1"/>
    </xf>
    <xf numFmtId="0" fontId="7" fillId="3" borderId="24" xfId="0" applyFont="1" applyFill="1" applyBorder="1" applyAlignment="1">
      <alignment vertical="top" wrapText="1"/>
    </xf>
    <xf numFmtId="166" fontId="0" fillId="0" borderId="25" xfId="0" applyNumberFormat="1" applyBorder="1"/>
    <xf numFmtId="0" fontId="0" fillId="0" borderId="30" xfId="0" applyBorder="1"/>
    <xf numFmtId="166" fontId="0" fillId="0" borderId="43" xfId="0" applyNumberFormat="1" applyBorder="1"/>
    <xf numFmtId="0" fontId="0" fillId="0" borderId="44" xfId="0" applyBorder="1"/>
    <xf numFmtId="0" fontId="0" fillId="0" borderId="31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53" xfId="0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/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0" fillId="0" borderId="39" xfId="0" applyBorder="1"/>
    <xf numFmtId="0" fontId="13" fillId="0" borderId="0" xfId="0" applyFont="1"/>
    <xf numFmtId="0" fontId="12" fillId="0" borderId="0" xfId="0" applyFont="1"/>
    <xf numFmtId="0" fontId="3" fillId="0" borderId="25" xfId="0" applyFont="1" applyBorder="1" applyAlignment="1">
      <alignment horizontal="center" wrapText="1"/>
    </xf>
    <xf numFmtId="0" fontId="3" fillId="0" borderId="53" xfId="0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0BFC9-98E6-4253-9EEE-7BF7AD16AD84}">
  <dimension ref="B2:L25"/>
  <sheetViews>
    <sheetView showGridLines="0" workbookViewId="0">
      <selection activeCell="C21" sqref="C21:L25"/>
    </sheetView>
  </sheetViews>
  <sheetFormatPr defaultRowHeight="12.75" x14ac:dyDescent="0.2"/>
  <cols>
    <col min="1" max="1" width="3.5703125" style="16" customWidth="1"/>
    <col min="2" max="2" width="4.5703125" style="97" customWidth="1"/>
    <col min="3" max="16384" width="9.140625" style="16"/>
  </cols>
  <sheetData>
    <row r="2" spans="2:12" ht="12" customHeight="1" x14ac:dyDescent="0.2">
      <c r="B2" s="145" t="s">
        <v>63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</row>
    <row r="3" spans="2:12" ht="12" hidden="1" customHeight="1" x14ac:dyDescent="0.2">
      <c r="B3" s="100">
        <v>1</v>
      </c>
      <c r="C3" s="101" t="s">
        <v>70</v>
      </c>
      <c r="D3" s="100"/>
      <c r="E3" s="100"/>
      <c r="F3" s="100"/>
      <c r="G3" s="99"/>
      <c r="H3" s="99"/>
      <c r="I3" s="99"/>
      <c r="J3" s="99"/>
      <c r="K3" s="99"/>
      <c r="L3" s="99"/>
    </row>
    <row r="4" spans="2:12" ht="12" hidden="1" customHeight="1" x14ac:dyDescent="0.2"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</row>
    <row r="5" spans="2:12" x14ac:dyDescent="0.2">
      <c r="B5" s="97">
        <v>1</v>
      </c>
      <c r="C5" s="16" t="s">
        <v>48</v>
      </c>
    </row>
    <row r="7" spans="2:12" ht="12" customHeight="1" x14ac:dyDescent="0.2">
      <c r="B7" s="97">
        <v>2</v>
      </c>
      <c r="C7" s="16" t="s">
        <v>50</v>
      </c>
    </row>
    <row r="8" spans="2:12" ht="12" customHeight="1" x14ac:dyDescent="0.2"/>
    <row r="9" spans="2:12" x14ac:dyDescent="0.2">
      <c r="B9" s="97">
        <v>3</v>
      </c>
      <c r="C9" s="16" t="s">
        <v>49</v>
      </c>
    </row>
    <row r="10" spans="2:12" ht="13.5" x14ac:dyDescent="0.25">
      <c r="D10" s="16" t="s">
        <v>57</v>
      </c>
    </row>
    <row r="12" spans="2:12" x14ac:dyDescent="0.2">
      <c r="B12" s="97">
        <v>4</v>
      </c>
      <c r="C12" s="16" t="s">
        <v>54</v>
      </c>
    </row>
    <row r="13" spans="2:12" x14ac:dyDescent="0.2">
      <c r="D13" s="16" t="s">
        <v>53</v>
      </c>
    </row>
    <row r="14" spans="2:12" x14ac:dyDescent="0.2">
      <c r="D14" s="16" t="s">
        <v>52</v>
      </c>
    </row>
    <row r="16" spans="2:12" x14ac:dyDescent="0.2">
      <c r="B16" s="97">
        <v>5</v>
      </c>
      <c r="C16" s="16" t="s">
        <v>58</v>
      </c>
    </row>
    <row r="17" spans="3:12" x14ac:dyDescent="0.2">
      <c r="D17" s="16" t="s">
        <v>65</v>
      </c>
    </row>
    <row r="21" spans="3:12" x14ac:dyDescent="0.2">
      <c r="C21" s="136" t="s">
        <v>67</v>
      </c>
      <c r="D21" s="137"/>
      <c r="E21" s="137"/>
      <c r="F21" s="137"/>
      <c r="G21" s="137"/>
      <c r="H21" s="137"/>
      <c r="I21" s="137"/>
      <c r="J21" s="137"/>
      <c r="K21" s="137"/>
      <c r="L21" s="138"/>
    </row>
    <row r="22" spans="3:12" x14ac:dyDescent="0.2">
      <c r="C22" s="139"/>
      <c r="D22" s="140"/>
      <c r="E22" s="140"/>
      <c r="F22" s="140"/>
      <c r="G22" s="140"/>
      <c r="H22" s="140"/>
      <c r="I22" s="140"/>
      <c r="J22" s="140"/>
      <c r="K22" s="140"/>
      <c r="L22" s="141"/>
    </row>
    <row r="23" spans="3:12" x14ac:dyDescent="0.2">
      <c r="C23" s="139"/>
      <c r="D23" s="140"/>
      <c r="E23" s="140"/>
      <c r="F23" s="140"/>
      <c r="G23" s="140"/>
      <c r="H23" s="140"/>
      <c r="I23" s="140"/>
      <c r="J23" s="140"/>
      <c r="K23" s="140"/>
      <c r="L23" s="141"/>
    </row>
    <row r="24" spans="3:12" x14ac:dyDescent="0.2">
      <c r="C24" s="139"/>
      <c r="D24" s="140"/>
      <c r="E24" s="140"/>
      <c r="F24" s="140"/>
      <c r="G24" s="140"/>
      <c r="H24" s="140"/>
      <c r="I24" s="140"/>
      <c r="J24" s="140"/>
      <c r="K24" s="140"/>
      <c r="L24" s="141"/>
    </row>
    <row r="25" spans="3:12" x14ac:dyDescent="0.2">
      <c r="C25" s="142"/>
      <c r="D25" s="143"/>
      <c r="E25" s="143"/>
      <c r="F25" s="143"/>
      <c r="G25" s="143"/>
      <c r="H25" s="143"/>
      <c r="I25" s="143"/>
      <c r="J25" s="143"/>
      <c r="K25" s="143"/>
      <c r="L25" s="144"/>
    </row>
  </sheetData>
  <mergeCells count="2">
    <mergeCell ref="C21:L25"/>
    <mergeCell ref="B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4"/>
  <sheetViews>
    <sheetView showGridLines="0" zoomScaleNormal="100" workbookViewId="0">
      <selection activeCell="K32" sqref="K32"/>
    </sheetView>
  </sheetViews>
  <sheetFormatPr defaultRowHeight="12.75" x14ac:dyDescent="0.2"/>
  <cols>
    <col min="1" max="1" width="28.5703125" bestFit="1" customWidth="1"/>
    <col min="2" max="2" width="11.85546875" customWidth="1"/>
    <col min="3" max="3" width="12.85546875" customWidth="1"/>
    <col min="4" max="4" width="11.140625" customWidth="1"/>
    <col min="5" max="5" width="9.140625" customWidth="1"/>
    <col min="6" max="6" width="12" customWidth="1"/>
    <col min="7" max="7" width="6.28515625" customWidth="1"/>
    <col min="8" max="8" width="7.85546875" customWidth="1"/>
    <col min="9" max="10" width="10" customWidth="1"/>
    <col min="11" max="11" width="16.28515625" customWidth="1"/>
    <col min="12" max="12" width="15.28515625" style="2" hidden="1" customWidth="1"/>
    <col min="13" max="14" width="11.42578125" hidden="1" customWidth="1"/>
    <col min="15" max="15" width="12.140625" hidden="1" customWidth="1"/>
    <col min="17" max="17" width="10.42578125" customWidth="1"/>
  </cols>
  <sheetData>
    <row r="1" spans="1:20" ht="20.25" x14ac:dyDescent="0.3">
      <c r="A1" s="179" t="s">
        <v>38</v>
      </c>
      <c r="B1" s="179"/>
      <c r="C1" s="179"/>
      <c r="D1" s="179"/>
      <c r="E1" s="179"/>
      <c r="F1" s="179"/>
      <c r="G1" s="179"/>
      <c r="H1" s="179"/>
      <c r="I1" s="179"/>
      <c r="J1" s="180"/>
    </row>
    <row r="2" spans="1:20" ht="13.5" thickBot="1" x14ac:dyDescent="0.25">
      <c r="A2" s="185" t="s">
        <v>39</v>
      </c>
      <c r="B2" s="185"/>
      <c r="C2" s="185"/>
      <c r="D2" s="185"/>
      <c r="E2" s="185"/>
      <c r="F2" s="185"/>
      <c r="G2" s="185"/>
      <c r="H2" s="185"/>
      <c r="I2" s="185"/>
      <c r="J2" s="186"/>
    </row>
    <row r="3" spans="1:20" ht="13.5" thickBot="1" x14ac:dyDescent="0.25">
      <c r="A3" s="151" t="s">
        <v>40</v>
      </c>
      <c r="B3" s="151"/>
      <c r="C3" s="151"/>
      <c r="D3" s="154" t="s">
        <v>71</v>
      </c>
      <c r="E3" s="155"/>
      <c r="F3" s="155"/>
      <c r="G3" s="156"/>
      <c r="H3" s="31" t="s">
        <v>41</v>
      </c>
      <c r="I3" s="157">
        <v>45873</v>
      </c>
      <c r="J3" s="158"/>
    </row>
    <row r="4" spans="1:20" ht="13.5" thickBot="1" x14ac:dyDescent="0.25">
      <c r="A4" s="181" t="s">
        <v>23</v>
      </c>
      <c r="B4" s="182"/>
      <c r="C4" s="182"/>
      <c r="D4" s="182"/>
      <c r="E4" s="182"/>
      <c r="F4" s="182"/>
      <c r="G4" s="182"/>
      <c r="H4" s="182"/>
      <c r="I4" s="183"/>
      <c r="J4" s="184"/>
      <c r="L4" s="148" t="s">
        <v>66</v>
      </c>
      <c r="M4" s="149"/>
      <c r="N4" s="149"/>
      <c r="O4" s="150"/>
    </row>
    <row r="5" spans="1:20" s="1" customFormat="1" ht="51.75" thickBot="1" x14ac:dyDescent="0.25">
      <c r="A5" s="59" t="s">
        <v>0</v>
      </c>
      <c r="B5" s="60" t="s">
        <v>1</v>
      </c>
      <c r="C5" s="60" t="s">
        <v>2</v>
      </c>
      <c r="D5" s="60" t="s">
        <v>3</v>
      </c>
      <c r="E5" s="60" t="s">
        <v>4</v>
      </c>
      <c r="F5" s="60" t="s">
        <v>6</v>
      </c>
      <c r="G5" s="187" t="s">
        <v>43</v>
      </c>
      <c r="H5" s="188"/>
      <c r="I5" s="159" t="s">
        <v>5</v>
      </c>
      <c r="J5" s="160"/>
      <c r="K5" s="42" t="s">
        <v>44</v>
      </c>
      <c r="L5" s="61" t="s">
        <v>45</v>
      </c>
      <c r="M5" s="62" t="s">
        <v>46</v>
      </c>
      <c r="N5" s="96" t="s">
        <v>69</v>
      </c>
      <c r="O5" s="77" t="s">
        <v>56</v>
      </c>
      <c r="P5"/>
      <c r="Q5"/>
      <c r="R5"/>
      <c r="S5"/>
      <c r="T5"/>
    </row>
    <row r="6" spans="1:20" ht="13.5" customHeight="1" x14ac:dyDescent="0.25">
      <c r="A6" s="56" t="s">
        <v>71</v>
      </c>
      <c r="B6" s="63"/>
      <c r="C6" s="64"/>
      <c r="D6" s="65">
        <v>1</v>
      </c>
      <c r="E6" s="66">
        <v>2.37</v>
      </c>
      <c r="F6" s="63" t="s">
        <v>72</v>
      </c>
      <c r="G6" s="63"/>
      <c r="H6" s="63" t="s">
        <v>73</v>
      </c>
      <c r="I6" s="152">
        <f>IF(D6&gt;0,D6*E6," " )</f>
        <v>2.37</v>
      </c>
      <c r="J6" s="153"/>
      <c r="K6" s="43" t="s">
        <v>87</v>
      </c>
      <c r="L6" s="57">
        <f>IF(D6&gt;0,D6*$B$30*55," " )</f>
        <v>652.13499999999999</v>
      </c>
      <c r="M6" s="58">
        <f>IF(D6&gt;0,L6*100," ")</f>
        <v>65213.5</v>
      </c>
      <c r="N6" s="78">
        <f>IF(D6&gt;0,L6/55," ")</f>
        <v>11.856999999999999</v>
      </c>
      <c r="O6" s="79">
        <f>IF(D6&gt;0,G6/N6," " )</f>
        <v>0</v>
      </c>
      <c r="P6" s="46"/>
    </row>
    <row r="7" spans="1:20" ht="13.5" hidden="1" customHeight="1" x14ac:dyDescent="0.25">
      <c r="A7" s="32"/>
      <c r="B7" s="67"/>
      <c r="C7" s="68"/>
      <c r="D7" s="69"/>
      <c r="E7" s="70"/>
      <c r="F7" s="67"/>
      <c r="G7" s="67"/>
      <c r="H7" s="68"/>
      <c r="I7" s="146" t="str">
        <f>IF(D7&gt;0,D7*E7," " )</f>
        <v xml:space="preserve"> </v>
      </c>
      <c r="J7" s="147"/>
      <c r="K7" s="43"/>
      <c r="L7" s="57" t="str">
        <f t="shared" ref="L7:L26" si="0">IF(D7&gt;0,D7*$B$30*55," " )</f>
        <v xml:space="preserve"> </v>
      </c>
      <c r="M7" s="58" t="str">
        <f t="shared" ref="M7:M26" si="1">IF(D7&gt;0,L7*100," ")</f>
        <v xml:space="preserve"> </v>
      </c>
      <c r="N7" s="78" t="str">
        <f t="shared" ref="N7:N26" si="2">IF(D7&gt;0,L7/55," ")</f>
        <v xml:space="preserve"> </v>
      </c>
      <c r="O7" s="79" t="str">
        <f t="shared" ref="O7:O26" si="3">IF(D7&gt;0,G7/N7," " )</f>
        <v xml:space="preserve"> </v>
      </c>
      <c r="P7" s="46"/>
    </row>
    <row r="8" spans="1:20" ht="13.5" hidden="1" customHeight="1" x14ac:dyDescent="0.25">
      <c r="A8" s="27"/>
      <c r="B8" s="67"/>
      <c r="C8" s="68"/>
      <c r="D8" s="69"/>
      <c r="E8" s="70"/>
      <c r="F8" s="67"/>
      <c r="G8" s="67"/>
      <c r="H8" s="68"/>
      <c r="I8" s="146" t="str">
        <f t="shared" ref="I8:I26" si="4">IF(D8&gt;0,D8*E8," " )</f>
        <v xml:space="preserve"> </v>
      </c>
      <c r="J8" s="147"/>
      <c r="K8" s="43"/>
      <c r="L8" s="57" t="str">
        <f t="shared" si="0"/>
        <v xml:space="preserve"> </v>
      </c>
      <c r="M8" s="58" t="str">
        <f t="shared" si="1"/>
        <v xml:space="preserve"> </v>
      </c>
      <c r="N8" s="78" t="str">
        <f t="shared" si="2"/>
        <v xml:space="preserve"> </v>
      </c>
      <c r="O8" s="79" t="str">
        <f t="shared" si="3"/>
        <v xml:space="preserve"> </v>
      </c>
      <c r="P8" s="46"/>
    </row>
    <row r="9" spans="1:20" ht="13.5" hidden="1" customHeight="1" x14ac:dyDescent="0.25">
      <c r="A9" s="27"/>
      <c r="B9" s="67"/>
      <c r="C9" s="68"/>
      <c r="D9" s="69"/>
      <c r="E9" s="70"/>
      <c r="F9" s="67"/>
      <c r="G9" s="67"/>
      <c r="H9" s="68"/>
      <c r="I9" s="146" t="str">
        <f t="shared" si="4"/>
        <v xml:space="preserve"> </v>
      </c>
      <c r="J9" s="147"/>
      <c r="K9" s="44"/>
      <c r="L9" s="57" t="str">
        <f t="shared" si="0"/>
        <v xml:space="preserve"> </v>
      </c>
      <c r="M9" s="58" t="str">
        <f t="shared" si="1"/>
        <v xml:space="preserve"> </v>
      </c>
      <c r="N9" s="78" t="str">
        <f t="shared" si="2"/>
        <v xml:space="preserve"> </v>
      </c>
      <c r="O9" s="79" t="str">
        <f t="shared" si="3"/>
        <v xml:space="preserve"> </v>
      </c>
      <c r="P9" s="46"/>
    </row>
    <row r="10" spans="1:20" ht="13.5" hidden="1" customHeight="1" x14ac:dyDescent="0.25">
      <c r="A10" s="27"/>
      <c r="B10" s="68"/>
      <c r="C10" s="68"/>
      <c r="D10" s="69"/>
      <c r="E10" s="70"/>
      <c r="F10" s="67"/>
      <c r="G10" s="67"/>
      <c r="H10" s="68"/>
      <c r="I10" s="146" t="str">
        <f t="shared" si="4"/>
        <v xml:space="preserve"> </v>
      </c>
      <c r="J10" s="147"/>
      <c r="K10" s="45"/>
      <c r="L10" s="57" t="str">
        <f t="shared" si="0"/>
        <v xml:space="preserve"> </v>
      </c>
      <c r="M10" s="58" t="str">
        <f t="shared" si="1"/>
        <v xml:space="preserve"> </v>
      </c>
      <c r="N10" s="78" t="str">
        <f t="shared" si="2"/>
        <v xml:space="preserve"> </v>
      </c>
      <c r="O10" s="79" t="str">
        <f t="shared" si="3"/>
        <v xml:space="preserve"> </v>
      </c>
      <c r="P10" s="46"/>
    </row>
    <row r="11" spans="1:20" ht="13.5" hidden="1" customHeight="1" x14ac:dyDescent="0.25">
      <c r="A11" s="27"/>
      <c r="B11" s="67"/>
      <c r="C11" s="68"/>
      <c r="D11" s="69"/>
      <c r="E11" s="70"/>
      <c r="F11" s="67"/>
      <c r="G11" s="67"/>
      <c r="H11" s="68"/>
      <c r="I11" s="146" t="str">
        <f t="shared" si="4"/>
        <v xml:space="preserve"> </v>
      </c>
      <c r="J11" s="147"/>
      <c r="K11" s="44"/>
      <c r="L11" s="57" t="str">
        <f t="shared" si="0"/>
        <v xml:space="preserve"> </v>
      </c>
      <c r="M11" s="58" t="str">
        <f t="shared" si="1"/>
        <v xml:space="preserve"> </v>
      </c>
      <c r="N11" s="78" t="str">
        <f t="shared" si="2"/>
        <v xml:space="preserve"> </v>
      </c>
      <c r="O11" s="79" t="str">
        <f t="shared" si="3"/>
        <v xml:space="preserve"> </v>
      </c>
    </row>
    <row r="12" spans="1:20" ht="13.5" hidden="1" customHeight="1" x14ac:dyDescent="0.25">
      <c r="A12" s="27"/>
      <c r="B12" s="67"/>
      <c r="C12" s="68"/>
      <c r="D12" s="69"/>
      <c r="E12" s="70"/>
      <c r="F12" s="67"/>
      <c r="G12" s="67"/>
      <c r="H12" s="68"/>
      <c r="I12" s="146" t="str">
        <f t="shared" si="4"/>
        <v xml:space="preserve"> </v>
      </c>
      <c r="J12" s="147"/>
      <c r="K12" s="44"/>
      <c r="L12" s="57" t="str">
        <f t="shared" si="0"/>
        <v xml:space="preserve"> </v>
      </c>
      <c r="M12" s="58" t="str">
        <f t="shared" si="1"/>
        <v xml:space="preserve"> </v>
      </c>
      <c r="N12" s="78" t="str">
        <f t="shared" si="2"/>
        <v xml:space="preserve"> </v>
      </c>
      <c r="O12" s="79" t="str">
        <f t="shared" si="3"/>
        <v xml:space="preserve"> </v>
      </c>
    </row>
    <row r="13" spans="1:20" ht="13.5" hidden="1" customHeight="1" x14ac:dyDescent="0.25">
      <c r="A13" s="28"/>
      <c r="B13" s="68"/>
      <c r="C13" s="68"/>
      <c r="D13" s="69"/>
      <c r="E13" s="70"/>
      <c r="F13" s="68"/>
      <c r="G13" s="68"/>
      <c r="H13" s="68"/>
      <c r="I13" s="146" t="str">
        <f t="shared" si="4"/>
        <v xml:space="preserve"> </v>
      </c>
      <c r="J13" s="147"/>
      <c r="K13" s="44"/>
      <c r="L13" s="57" t="str">
        <f t="shared" si="0"/>
        <v xml:space="preserve"> </v>
      </c>
      <c r="M13" s="58" t="str">
        <f t="shared" si="1"/>
        <v xml:space="preserve"> </v>
      </c>
      <c r="N13" s="78" t="str">
        <f t="shared" si="2"/>
        <v xml:space="preserve"> </v>
      </c>
      <c r="O13" s="79" t="str">
        <f t="shared" si="3"/>
        <v xml:space="preserve"> </v>
      </c>
    </row>
    <row r="14" spans="1:20" ht="13.5" hidden="1" customHeight="1" x14ac:dyDescent="0.25">
      <c r="A14" s="27"/>
      <c r="B14" s="67"/>
      <c r="C14" s="68"/>
      <c r="D14" s="69"/>
      <c r="E14" s="70"/>
      <c r="F14" s="68"/>
      <c r="G14" s="68"/>
      <c r="H14" s="68"/>
      <c r="I14" s="146" t="str">
        <f t="shared" si="4"/>
        <v xml:space="preserve"> </v>
      </c>
      <c r="J14" s="147"/>
      <c r="K14" s="44"/>
      <c r="L14" s="57" t="str">
        <f t="shared" si="0"/>
        <v xml:space="preserve"> </v>
      </c>
      <c r="M14" s="58" t="str">
        <f t="shared" si="1"/>
        <v xml:space="preserve"> </v>
      </c>
      <c r="N14" s="78" t="str">
        <f t="shared" si="2"/>
        <v xml:space="preserve"> </v>
      </c>
      <c r="O14" s="79" t="str">
        <f t="shared" si="3"/>
        <v xml:space="preserve"> </v>
      </c>
    </row>
    <row r="15" spans="1:20" ht="13.5" hidden="1" customHeight="1" x14ac:dyDescent="0.25">
      <c r="A15" s="28"/>
      <c r="B15" s="68"/>
      <c r="C15" s="68"/>
      <c r="D15" s="69"/>
      <c r="E15" s="70"/>
      <c r="F15" s="68"/>
      <c r="G15" s="68"/>
      <c r="H15" s="68"/>
      <c r="I15" s="146" t="str">
        <f t="shared" si="4"/>
        <v xml:space="preserve"> </v>
      </c>
      <c r="J15" s="147"/>
      <c r="K15" s="44"/>
      <c r="L15" s="57" t="str">
        <f t="shared" si="0"/>
        <v xml:space="preserve"> </v>
      </c>
      <c r="M15" s="58" t="str">
        <f t="shared" si="1"/>
        <v xml:space="preserve"> </v>
      </c>
      <c r="N15" s="78" t="str">
        <f t="shared" si="2"/>
        <v xml:space="preserve"> </v>
      </c>
      <c r="O15" s="79" t="str">
        <f t="shared" si="3"/>
        <v xml:space="preserve"> </v>
      </c>
    </row>
    <row r="16" spans="1:20" ht="13.5" hidden="1" customHeight="1" x14ac:dyDescent="0.25">
      <c r="A16" s="27"/>
      <c r="B16" s="67"/>
      <c r="C16" s="68"/>
      <c r="D16" s="69"/>
      <c r="E16" s="70"/>
      <c r="F16" s="68"/>
      <c r="G16" s="68"/>
      <c r="H16" s="68"/>
      <c r="I16" s="146" t="str">
        <f t="shared" si="4"/>
        <v xml:space="preserve"> </v>
      </c>
      <c r="J16" s="147"/>
      <c r="K16" s="44"/>
      <c r="L16" s="57" t="str">
        <f t="shared" si="0"/>
        <v xml:space="preserve"> </v>
      </c>
      <c r="M16" s="58" t="str">
        <f t="shared" si="1"/>
        <v xml:space="preserve"> </v>
      </c>
      <c r="N16" s="78" t="str">
        <f t="shared" si="2"/>
        <v xml:space="preserve"> </v>
      </c>
      <c r="O16" s="79" t="str">
        <f t="shared" si="3"/>
        <v xml:space="preserve"> </v>
      </c>
    </row>
    <row r="17" spans="1:15" ht="13.5" hidden="1" customHeight="1" x14ac:dyDescent="0.25">
      <c r="A17" s="27"/>
      <c r="B17" s="67"/>
      <c r="C17" s="68"/>
      <c r="D17" s="69"/>
      <c r="E17" s="70"/>
      <c r="F17" s="68"/>
      <c r="G17" s="68"/>
      <c r="H17" s="68"/>
      <c r="I17" s="146" t="str">
        <f t="shared" si="4"/>
        <v xml:space="preserve"> </v>
      </c>
      <c r="J17" s="147"/>
      <c r="K17" s="44"/>
      <c r="L17" s="57" t="str">
        <f t="shared" si="0"/>
        <v xml:space="preserve"> </v>
      </c>
      <c r="M17" s="58" t="str">
        <f t="shared" si="1"/>
        <v xml:space="preserve"> </v>
      </c>
      <c r="N17" s="78" t="str">
        <f t="shared" si="2"/>
        <v xml:space="preserve"> </v>
      </c>
      <c r="O17" s="79" t="str">
        <f t="shared" si="3"/>
        <v xml:space="preserve"> </v>
      </c>
    </row>
    <row r="18" spans="1:15" ht="13.5" hidden="1" customHeight="1" x14ac:dyDescent="0.25">
      <c r="A18" s="27"/>
      <c r="B18" s="67"/>
      <c r="C18" s="68"/>
      <c r="D18" s="69"/>
      <c r="E18" s="70"/>
      <c r="F18" s="68"/>
      <c r="G18" s="68"/>
      <c r="H18" s="68"/>
      <c r="I18" s="146" t="str">
        <f t="shared" si="4"/>
        <v xml:space="preserve"> </v>
      </c>
      <c r="J18" s="147"/>
      <c r="K18" s="44"/>
      <c r="L18" s="57" t="str">
        <f t="shared" si="0"/>
        <v xml:space="preserve"> </v>
      </c>
      <c r="M18" s="58" t="str">
        <f t="shared" si="1"/>
        <v xml:space="preserve"> </v>
      </c>
      <c r="N18" s="78" t="str">
        <f t="shared" si="2"/>
        <v xml:space="preserve"> </v>
      </c>
      <c r="O18" s="79" t="str">
        <f t="shared" si="3"/>
        <v xml:space="preserve"> </v>
      </c>
    </row>
    <row r="19" spans="1:15" ht="13.5" hidden="1" customHeight="1" x14ac:dyDescent="0.25">
      <c r="A19" s="28"/>
      <c r="B19" s="68"/>
      <c r="C19" s="68"/>
      <c r="D19" s="69"/>
      <c r="E19" s="70"/>
      <c r="F19" s="68"/>
      <c r="G19" s="68"/>
      <c r="H19" s="68"/>
      <c r="I19" s="146" t="str">
        <f t="shared" si="4"/>
        <v xml:space="preserve"> </v>
      </c>
      <c r="J19" s="147"/>
      <c r="K19" s="44"/>
      <c r="L19" s="57" t="str">
        <f t="shared" si="0"/>
        <v xml:space="preserve"> </v>
      </c>
      <c r="M19" s="58" t="str">
        <f t="shared" si="1"/>
        <v xml:space="preserve"> </v>
      </c>
      <c r="N19" s="78" t="str">
        <f t="shared" si="2"/>
        <v xml:space="preserve"> </v>
      </c>
      <c r="O19" s="79" t="str">
        <f t="shared" si="3"/>
        <v xml:space="preserve"> </v>
      </c>
    </row>
    <row r="20" spans="1:15" ht="13.5" hidden="1" customHeight="1" x14ac:dyDescent="0.25">
      <c r="A20" s="28"/>
      <c r="B20" s="68"/>
      <c r="C20" s="68"/>
      <c r="D20" s="69"/>
      <c r="E20" s="70"/>
      <c r="F20" s="68"/>
      <c r="G20" s="68"/>
      <c r="H20" s="68"/>
      <c r="I20" s="146" t="str">
        <f t="shared" si="4"/>
        <v xml:space="preserve"> </v>
      </c>
      <c r="J20" s="147"/>
      <c r="K20" s="44"/>
      <c r="L20" s="57" t="str">
        <f t="shared" si="0"/>
        <v xml:space="preserve"> </v>
      </c>
      <c r="M20" s="58" t="str">
        <f t="shared" si="1"/>
        <v xml:space="preserve"> </v>
      </c>
      <c r="N20" s="78" t="str">
        <f t="shared" si="2"/>
        <v xml:space="preserve"> </v>
      </c>
      <c r="O20" s="79" t="str">
        <f t="shared" si="3"/>
        <v xml:space="preserve"> </v>
      </c>
    </row>
    <row r="21" spans="1:15" ht="13.5" hidden="1" customHeight="1" x14ac:dyDescent="0.25">
      <c r="A21" s="28"/>
      <c r="B21" s="68"/>
      <c r="C21" s="68"/>
      <c r="D21" s="69"/>
      <c r="E21" s="70"/>
      <c r="F21" s="68"/>
      <c r="G21" s="68"/>
      <c r="H21" s="68"/>
      <c r="I21" s="146" t="str">
        <f t="shared" si="4"/>
        <v xml:space="preserve"> </v>
      </c>
      <c r="J21" s="147"/>
      <c r="K21" s="44"/>
      <c r="L21" s="57" t="str">
        <f t="shared" si="0"/>
        <v xml:space="preserve"> </v>
      </c>
      <c r="M21" s="58" t="str">
        <f t="shared" si="1"/>
        <v xml:space="preserve"> </v>
      </c>
      <c r="N21" s="78" t="str">
        <f t="shared" si="2"/>
        <v xml:space="preserve"> </v>
      </c>
      <c r="O21" s="79" t="str">
        <f t="shared" si="3"/>
        <v xml:space="preserve"> </v>
      </c>
    </row>
    <row r="22" spans="1:15" ht="13.5" hidden="1" customHeight="1" x14ac:dyDescent="0.25">
      <c r="A22" s="28"/>
      <c r="B22" s="68"/>
      <c r="C22" s="68"/>
      <c r="D22" s="69"/>
      <c r="E22" s="70"/>
      <c r="F22" s="68"/>
      <c r="G22" s="68"/>
      <c r="H22" s="68"/>
      <c r="I22" s="146" t="str">
        <f t="shared" si="4"/>
        <v xml:space="preserve"> </v>
      </c>
      <c r="J22" s="147"/>
      <c r="K22" s="44"/>
      <c r="L22" s="57" t="str">
        <f t="shared" si="0"/>
        <v xml:space="preserve"> </v>
      </c>
      <c r="M22" s="58" t="str">
        <f t="shared" si="1"/>
        <v xml:space="preserve"> </v>
      </c>
      <c r="N22" s="78" t="str">
        <f t="shared" si="2"/>
        <v xml:space="preserve"> </v>
      </c>
      <c r="O22" s="79" t="str">
        <f t="shared" si="3"/>
        <v xml:space="preserve"> </v>
      </c>
    </row>
    <row r="23" spans="1:15" ht="13.5" hidden="1" customHeight="1" x14ac:dyDescent="0.25">
      <c r="A23" s="28"/>
      <c r="B23" s="68"/>
      <c r="C23" s="68"/>
      <c r="D23" s="69"/>
      <c r="E23" s="70"/>
      <c r="F23" s="68"/>
      <c r="G23" s="68"/>
      <c r="H23" s="68"/>
      <c r="I23" s="146" t="str">
        <f t="shared" si="4"/>
        <v xml:space="preserve"> </v>
      </c>
      <c r="J23" s="147"/>
      <c r="K23" s="44"/>
      <c r="L23" s="57" t="str">
        <f t="shared" si="0"/>
        <v xml:space="preserve"> </v>
      </c>
      <c r="M23" s="58" t="str">
        <f t="shared" si="1"/>
        <v xml:space="preserve"> </v>
      </c>
      <c r="N23" s="78" t="str">
        <f t="shared" si="2"/>
        <v xml:space="preserve"> </v>
      </c>
      <c r="O23" s="79" t="str">
        <f t="shared" si="3"/>
        <v xml:space="preserve"> </v>
      </c>
    </row>
    <row r="24" spans="1:15" ht="13.5" hidden="1" customHeight="1" x14ac:dyDescent="0.25">
      <c r="A24" s="28"/>
      <c r="B24" s="68"/>
      <c r="C24" s="68"/>
      <c r="D24" s="69"/>
      <c r="E24" s="70"/>
      <c r="F24" s="68"/>
      <c r="G24" s="68"/>
      <c r="H24" s="68"/>
      <c r="I24" s="146" t="str">
        <f t="shared" si="4"/>
        <v xml:space="preserve"> </v>
      </c>
      <c r="J24" s="147"/>
      <c r="K24" s="44"/>
      <c r="L24" s="57" t="str">
        <f t="shared" si="0"/>
        <v xml:space="preserve"> </v>
      </c>
      <c r="M24" s="58" t="str">
        <f t="shared" si="1"/>
        <v xml:space="preserve"> </v>
      </c>
      <c r="N24" s="78" t="str">
        <f t="shared" si="2"/>
        <v xml:space="preserve"> </v>
      </c>
      <c r="O24" s="79" t="str">
        <f t="shared" si="3"/>
        <v xml:space="preserve"> </v>
      </c>
    </row>
    <row r="25" spans="1:15" ht="13.5" hidden="1" customHeight="1" x14ac:dyDescent="0.25">
      <c r="A25" s="29"/>
      <c r="B25" s="71"/>
      <c r="C25" s="71"/>
      <c r="D25" s="72"/>
      <c r="E25" s="73"/>
      <c r="F25" s="71"/>
      <c r="G25" s="71"/>
      <c r="H25" s="71"/>
      <c r="I25" s="146" t="str">
        <f t="shared" si="4"/>
        <v xml:space="preserve"> </v>
      </c>
      <c r="J25" s="147"/>
      <c r="K25" s="44"/>
      <c r="L25" s="57" t="str">
        <f t="shared" si="0"/>
        <v xml:space="preserve"> </v>
      </c>
      <c r="M25" s="58" t="str">
        <f t="shared" si="1"/>
        <v xml:space="preserve"> </v>
      </c>
      <c r="N25" s="78" t="str">
        <f t="shared" si="2"/>
        <v xml:space="preserve"> </v>
      </c>
      <c r="O25" s="79" t="str">
        <f t="shared" si="3"/>
        <v xml:space="preserve"> </v>
      </c>
    </row>
    <row r="26" spans="1:15" ht="13.5" customHeight="1" thickBot="1" x14ac:dyDescent="0.3">
      <c r="A26" s="55"/>
      <c r="B26" s="74"/>
      <c r="C26" s="74"/>
      <c r="D26" s="75"/>
      <c r="E26" s="76"/>
      <c r="F26" s="74"/>
      <c r="G26" s="74"/>
      <c r="H26" s="74"/>
      <c r="I26" s="171" t="str">
        <f t="shared" si="4"/>
        <v xml:space="preserve"> </v>
      </c>
      <c r="J26" s="172"/>
      <c r="K26" s="44"/>
      <c r="L26" s="81" t="str">
        <f t="shared" si="0"/>
        <v xml:space="preserve"> </v>
      </c>
      <c r="M26" s="82" t="str">
        <f t="shared" si="1"/>
        <v xml:space="preserve"> </v>
      </c>
      <c r="N26" s="53" t="str">
        <f t="shared" si="2"/>
        <v xml:space="preserve"> </v>
      </c>
      <c r="O26" s="83" t="str">
        <f t="shared" si="3"/>
        <v xml:space="preserve"> </v>
      </c>
    </row>
    <row r="27" spans="1:15" ht="13.5" thickBot="1" x14ac:dyDescent="0.25">
      <c r="A27" s="52" t="s">
        <v>22</v>
      </c>
      <c r="B27" s="53"/>
      <c r="C27" s="53"/>
      <c r="D27" s="54">
        <f>SUM(D6:D26)</f>
        <v>1</v>
      </c>
      <c r="E27" s="98"/>
      <c r="F27" s="173" t="s">
        <v>7</v>
      </c>
      <c r="G27" s="174"/>
      <c r="H27" s="175"/>
      <c r="I27" s="169">
        <f>SUM(I6:I26)</f>
        <v>2.37</v>
      </c>
      <c r="J27" s="170"/>
    </row>
    <row r="28" spans="1:15" ht="13.5" thickBot="1" x14ac:dyDescent="0.25">
      <c r="A28" s="23"/>
      <c r="B28" s="24"/>
      <c r="D28" s="3"/>
      <c r="E28" s="4"/>
      <c r="H28" s="25"/>
      <c r="I28" s="26"/>
    </row>
    <row r="29" spans="1:15" ht="13.5" thickBot="1" x14ac:dyDescent="0.25">
      <c r="A29" s="20" t="s">
        <v>42</v>
      </c>
      <c r="B29" s="33"/>
      <c r="D29" s="3"/>
      <c r="E29" s="4"/>
    </row>
    <row r="30" spans="1:15" ht="14.25" thickTop="1" thickBot="1" x14ac:dyDescent="0.25">
      <c r="A30" s="7" t="s">
        <v>8</v>
      </c>
      <c r="B30" s="21">
        <v>11.856999999999999</v>
      </c>
      <c r="D30" s="161" t="s">
        <v>26</v>
      </c>
      <c r="E30" s="162"/>
      <c r="F30" s="162"/>
      <c r="G30" s="162"/>
      <c r="H30" s="162"/>
      <c r="I30" s="162"/>
      <c r="J30" s="163"/>
    </row>
    <row r="31" spans="1:15" ht="13.5" thickBot="1" x14ac:dyDescent="0.25">
      <c r="A31" s="7" t="s">
        <v>9</v>
      </c>
      <c r="B31" s="6">
        <f>B30*I27</f>
        <v>28.101089999999999</v>
      </c>
      <c r="D31" s="166" t="s">
        <v>99</v>
      </c>
      <c r="E31" s="167"/>
      <c r="F31" s="167"/>
      <c r="G31" s="167"/>
      <c r="H31" s="167"/>
      <c r="I31" s="167"/>
      <c r="J31" s="168"/>
    </row>
    <row r="32" spans="1:15" ht="27" customHeight="1" thickBot="1" x14ac:dyDescent="0.25">
      <c r="A32" s="22" t="s">
        <v>10</v>
      </c>
      <c r="B32" s="19">
        <v>4</v>
      </c>
      <c r="D32" s="166"/>
      <c r="E32" s="167"/>
      <c r="F32" s="167"/>
      <c r="G32" s="167"/>
      <c r="H32" s="167"/>
      <c r="I32" s="167"/>
      <c r="J32" s="168"/>
    </row>
    <row r="33" spans="1:16" ht="26.25" thickBot="1" x14ac:dyDescent="0.25">
      <c r="A33" s="22" t="s">
        <v>51</v>
      </c>
      <c r="B33" s="21">
        <v>1</v>
      </c>
      <c r="D33" s="166"/>
      <c r="E33" s="167"/>
      <c r="F33" s="167"/>
      <c r="G33" s="167"/>
      <c r="H33" s="167"/>
      <c r="I33" s="167"/>
      <c r="J33" s="168"/>
    </row>
    <row r="34" spans="1:16" x14ac:dyDescent="0.2">
      <c r="A34" s="22" t="s">
        <v>34</v>
      </c>
      <c r="B34" s="6">
        <v>30</v>
      </c>
      <c r="D34" s="17"/>
      <c r="E34" s="17"/>
      <c r="F34" s="17"/>
      <c r="G34" s="17"/>
      <c r="H34" s="17"/>
      <c r="I34" s="17"/>
      <c r="J34" s="17"/>
    </row>
    <row r="35" spans="1:16" ht="13.5" thickBot="1" x14ac:dyDescent="0.25">
      <c r="A35" s="12" t="s">
        <v>25</v>
      </c>
      <c r="B35" s="8">
        <v>1.25</v>
      </c>
    </row>
    <row r="36" spans="1:16" ht="13.5" thickBot="1" x14ac:dyDescent="0.25">
      <c r="A36" s="164" t="s">
        <v>20</v>
      </c>
      <c r="B36" s="164"/>
      <c r="C36" s="164"/>
      <c r="D36" s="164"/>
      <c r="E36" s="164"/>
      <c r="F36" s="165"/>
      <c r="G36" s="165"/>
      <c r="H36" s="165"/>
      <c r="I36" s="16"/>
      <c r="K36" s="86"/>
      <c r="L36" s="176" t="s">
        <v>68</v>
      </c>
      <c r="M36" s="177"/>
      <c r="N36" s="178"/>
      <c r="O36" s="86"/>
      <c r="P36" s="86"/>
    </row>
    <row r="37" spans="1:16" ht="51" x14ac:dyDescent="0.2">
      <c r="A37" s="34" t="s">
        <v>30</v>
      </c>
      <c r="B37" s="35" t="s">
        <v>28</v>
      </c>
      <c r="C37" s="35" t="s">
        <v>36</v>
      </c>
      <c r="D37" s="35" t="s">
        <v>35</v>
      </c>
      <c r="E37" s="35" t="s">
        <v>37</v>
      </c>
      <c r="F37" s="35" t="s">
        <v>32</v>
      </c>
      <c r="G37" s="35"/>
      <c r="H37" s="35" t="s">
        <v>29</v>
      </c>
      <c r="I37" s="35" t="s">
        <v>55</v>
      </c>
      <c r="J37" s="51" t="s">
        <v>31</v>
      </c>
      <c r="K37" s="86"/>
      <c r="L37" s="87" t="s">
        <v>24</v>
      </c>
      <c r="M37" s="88" t="s">
        <v>27</v>
      </c>
      <c r="N37" s="88" t="s">
        <v>33</v>
      </c>
      <c r="P37" s="86"/>
    </row>
    <row r="38" spans="1:16" hidden="1" x14ac:dyDescent="0.2">
      <c r="A38" s="84"/>
      <c r="B38" s="18"/>
      <c r="C38" s="5">
        <f t="shared" ref="C38:C46" si="5">($B$32+$B$33*N38)*$B$34/500</f>
        <v>2.94</v>
      </c>
      <c r="D38" s="5">
        <f>$B$35</f>
        <v>1.25</v>
      </c>
      <c r="E38" s="5" t="str">
        <f t="shared" ref="E38:E46" si="6">IF(B38&gt;0,C38+D38+B38/L38," ")</f>
        <v xml:space="preserve"> </v>
      </c>
      <c r="F38" s="50" t="s">
        <v>47</v>
      </c>
      <c r="G38" s="15">
        <v>16</v>
      </c>
      <c r="H38" s="39" t="str">
        <f>IF(B38&gt;0,$B$31+E38," ")</f>
        <v xml:space="preserve"> </v>
      </c>
      <c r="I38" s="49" t="str">
        <f>IF(B38&gt;0,H38/G38," ")</f>
        <v xml:space="preserve"> </v>
      </c>
      <c r="J38" s="48"/>
      <c r="K38" s="86"/>
      <c r="L38" s="87">
        <v>6.25E-2</v>
      </c>
      <c r="M38" s="89">
        <f t="shared" ref="M38:M46" si="7">C38/2.5</f>
        <v>1.1759999999999999</v>
      </c>
      <c r="N38" s="89">
        <v>45</v>
      </c>
      <c r="P38" s="86"/>
    </row>
    <row r="39" spans="1:16" hidden="1" x14ac:dyDescent="0.2">
      <c r="A39" s="84"/>
      <c r="B39" s="18"/>
      <c r="C39" s="5">
        <f t="shared" si="5"/>
        <v>1.74</v>
      </c>
      <c r="D39" s="5">
        <f>$B$35</f>
        <v>1.25</v>
      </c>
      <c r="E39" s="5" t="str">
        <f t="shared" si="6"/>
        <v xml:space="preserve"> </v>
      </c>
      <c r="F39" s="15" t="s">
        <v>17</v>
      </c>
      <c r="G39" s="15">
        <v>8</v>
      </c>
      <c r="H39" s="39" t="str">
        <f t="shared" ref="H39:H50" si="8">IF(B39&gt;0,$B$31+E39," ")</f>
        <v xml:space="preserve"> </v>
      </c>
      <c r="I39" s="49" t="str">
        <f>IF(B39&gt;0,H39/G39," ")</f>
        <v xml:space="preserve"> </v>
      </c>
      <c r="J39" s="36"/>
      <c r="K39" s="86"/>
      <c r="L39" s="87">
        <v>0.125</v>
      </c>
      <c r="M39" s="89">
        <f t="shared" si="7"/>
        <v>0.69599999999999995</v>
      </c>
      <c r="N39" s="89">
        <v>25</v>
      </c>
      <c r="P39" s="86"/>
    </row>
    <row r="40" spans="1:16" hidden="1" x14ac:dyDescent="0.2">
      <c r="A40" s="84"/>
      <c r="B40" s="18"/>
      <c r="C40" s="5">
        <f t="shared" si="5"/>
        <v>1.1797590361445784</v>
      </c>
      <c r="D40" s="5">
        <f t="shared" ref="D40:D50" si="9">$B$35</f>
        <v>1.25</v>
      </c>
      <c r="E40" s="5" t="str">
        <f t="shared" si="6"/>
        <v xml:space="preserve"> </v>
      </c>
      <c r="F40" s="15" t="s">
        <v>11</v>
      </c>
      <c r="G40" s="15">
        <v>4</v>
      </c>
      <c r="H40" s="39" t="str">
        <f t="shared" si="8"/>
        <v xml:space="preserve"> </v>
      </c>
      <c r="I40" s="49" t="str">
        <f>IF(B40&gt;0,H40/G40," ")</f>
        <v xml:space="preserve"> </v>
      </c>
      <c r="J40" s="36"/>
      <c r="K40" s="86"/>
      <c r="L40" s="87">
        <v>0.25</v>
      </c>
      <c r="M40" s="89">
        <f t="shared" si="7"/>
        <v>0.47190361445783136</v>
      </c>
      <c r="N40" s="91">
        <v>15.66265060240964</v>
      </c>
      <c r="P40" s="86"/>
    </row>
    <row r="41" spans="1:16" x14ac:dyDescent="0.2">
      <c r="A41" s="84" t="s">
        <v>83</v>
      </c>
      <c r="B41" s="18">
        <v>9.99</v>
      </c>
      <c r="C41" s="5">
        <f t="shared" si="5"/>
        <v>0.6737349397590362</v>
      </c>
      <c r="D41" s="5">
        <f t="shared" si="9"/>
        <v>1.25</v>
      </c>
      <c r="E41" s="5">
        <f t="shared" si="6"/>
        <v>11.913734939759037</v>
      </c>
      <c r="F41" s="15" t="s">
        <v>12</v>
      </c>
      <c r="G41" s="15">
        <v>1</v>
      </c>
      <c r="H41" s="39">
        <f t="shared" si="8"/>
        <v>40.014824939759038</v>
      </c>
      <c r="I41" s="49">
        <f>IF(B41&gt;0,H41," ")</f>
        <v>40.014824939759038</v>
      </c>
      <c r="J41" s="36"/>
      <c r="K41" s="86"/>
      <c r="L41" s="87">
        <v>1</v>
      </c>
      <c r="M41" s="89">
        <f t="shared" si="7"/>
        <v>0.26949397590361446</v>
      </c>
      <c r="N41" s="91">
        <v>7.2289156626506026</v>
      </c>
      <c r="P41" s="86"/>
    </row>
    <row r="42" spans="1:16" x14ac:dyDescent="0.2">
      <c r="A42" s="84" t="s">
        <v>59</v>
      </c>
      <c r="B42" s="47">
        <v>10.722</v>
      </c>
      <c r="C42" s="5">
        <f t="shared" si="5"/>
        <v>0.45686746987951815</v>
      </c>
      <c r="D42" s="5">
        <f t="shared" si="9"/>
        <v>1.25</v>
      </c>
      <c r="E42" s="5">
        <f t="shared" si="6"/>
        <v>3.8512674698795184</v>
      </c>
      <c r="F42" s="15" t="s">
        <v>13</v>
      </c>
      <c r="G42" s="15">
        <v>5</v>
      </c>
      <c r="H42" s="39">
        <f t="shared" si="8"/>
        <v>31.952357469879516</v>
      </c>
      <c r="I42" s="49">
        <f>IF(B42&gt;0,H42*G42," ")</f>
        <v>159.76178734939759</v>
      </c>
      <c r="J42" s="36"/>
      <c r="K42" s="86"/>
      <c r="L42" s="87">
        <v>5</v>
      </c>
      <c r="M42" s="89">
        <f t="shared" si="7"/>
        <v>0.18274698795180727</v>
      </c>
      <c r="N42" s="91">
        <v>3.6144578313253013</v>
      </c>
      <c r="P42" s="86"/>
    </row>
    <row r="43" spans="1:16" hidden="1" x14ac:dyDescent="0.2">
      <c r="A43" s="84"/>
      <c r="B43" s="18"/>
      <c r="C43" s="5">
        <f t="shared" si="5"/>
        <v>0.40799999999999997</v>
      </c>
      <c r="D43" s="5">
        <f t="shared" si="9"/>
        <v>1.25</v>
      </c>
      <c r="E43" s="5" t="str">
        <f t="shared" si="6"/>
        <v xml:space="preserve"> </v>
      </c>
      <c r="F43" s="15" t="s">
        <v>18</v>
      </c>
      <c r="G43" s="15">
        <v>15</v>
      </c>
      <c r="H43" s="39" t="str">
        <f t="shared" si="8"/>
        <v xml:space="preserve"> </v>
      </c>
      <c r="I43" s="49" t="str">
        <f t="shared" ref="I43:I50" si="10">IF(B43&gt;0,H43*G43," ")</f>
        <v xml:space="preserve"> </v>
      </c>
      <c r="J43" s="36"/>
      <c r="K43" s="86"/>
      <c r="L43" s="87">
        <v>15</v>
      </c>
      <c r="M43" s="89">
        <f t="shared" si="7"/>
        <v>0.16319999999999998</v>
      </c>
      <c r="N43" s="89">
        <v>2.8</v>
      </c>
      <c r="P43" s="86"/>
    </row>
    <row r="44" spans="1:16" hidden="1" x14ac:dyDescent="0.2">
      <c r="A44" s="84"/>
      <c r="B44" s="18"/>
      <c r="C44" s="5">
        <f t="shared" si="5"/>
        <v>0.38457831325301201</v>
      </c>
      <c r="D44" s="5">
        <f t="shared" si="9"/>
        <v>1.25</v>
      </c>
      <c r="E44" s="5" t="str">
        <f t="shared" si="6"/>
        <v xml:space="preserve"> </v>
      </c>
      <c r="F44" s="15" t="s">
        <v>14</v>
      </c>
      <c r="G44" s="15">
        <v>20</v>
      </c>
      <c r="H44" s="39" t="str">
        <f t="shared" si="8"/>
        <v xml:space="preserve"> </v>
      </c>
      <c r="I44" s="49" t="str">
        <f t="shared" si="10"/>
        <v xml:space="preserve"> </v>
      </c>
      <c r="J44" s="36"/>
      <c r="K44" s="86"/>
      <c r="L44" s="87">
        <v>20</v>
      </c>
      <c r="M44" s="89">
        <f t="shared" si="7"/>
        <v>0.1538313253012048</v>
      </c>
      <c r="N44" s="91">
        <v>2.4096385542168677</v>
      </c>
      <c r="P44" s="86"/>
    </row>
    <row r="45" spans="1:16" hidden="1" x14ac:dyDescent="0.2">
      <c r="A45" s="84"/>
      <c r="B45" s="18"/>
      <c r="C45" s="5">
        <f t="shared" si="5"/>
        <v>0.34843373493975904</v>
      </c>
      <c r="D45" s="5">
        <f t="shared" si="9"/>
        <v>1.25</v>
      </c>
      <c r="E45" s="5" t="str">
        <f t="shared" si="6"/>
        <v xml:space="preserve"> </v>
      </c>
      <c r="F45" s="15" t="s">
        <v>15</v>
      </c>
      <c r="G45" s="15">
        <v>30</v>
      </c>
      <c r="H45" s="39" t="str">
        <f t="shared" si="8"/>
        <v xml:space="preserve"> </v>
      </c>
      <c r="I45" s="49" t="str">
        <f t="shared" si="10"/>
        <v xml:space="preserve"> </v>
      </c>
      <c r="J45" s="36"/>
      <c r="K45" s="86"/>
      <c r="L45" s="87">
        <v>30</v>
      </c>
      <c r="M45" s="89">
        <f t="shared" si="7"/>
        <v>0.13937349397590362</v>
      </c>
      <c r="N45" s="91">
        <v>1.8072289156626506</v>
      </c>
      <c r="P45" s="86"/>
    </row>
    <row r="46" spans="1:16" hidden="1" x14ac:dyDescent="0.2">
      <c r="A46" s="84" t="s">
        <v>60</v>
      </c>
      <c r="B46" s="18">
        <v>31.384</v>
      </c>
      <c r="C46" s="5">
        <f t="shared" si="5"/>
        <v>0.3</v>
      </c>
      <c r="D46" s="5">
        <f t="shared" si="9"/>
        <v>1.25</v>
      </c>
      <c r="E46" s="5">
        <f t="shared" si="6"/>
        <v>2.1206181818181817</v>
      </c>
      <c r="F46" s="15" t="s">
        <v>16</v>
      </c>
      <c r="G46" s="15">
        <v>55</v>
      </c>
      <c r="H46" s="39">
        <f t="shared" si="8"/>
        <v>30.22170818181818</v>
      </c>
      <c r="I46" s="49">
        <f t="shared" si="10"/>
        <v>1662.1939499999999</v>
      </c>
      <c r="J46" s="36"/>
      <c r="K46" s="86"/>
      <c r="L46" s="87">
        <v>55</v>
      </c>
      <c r="M46" s="89">
        <f t="shared" si="7"/>
        <v>0.12</v>
      </c>
      <c r="N46" s="91">
        <v>1</v>
      </c>
      <c r="P46" s="86"/>
    </row>
    <row r="47" spans="1:16" x14ac:dyDescent="0.2">
      <c r="A47" s="84" t="s">
        <v>90</v>
      </c>
      <c r="B47" s="106"/>
      <c r="C47" s="5">
        <f>($B$32+$B$33*N46)*$B$34/500</f>
        <v>0.3</v>
      </c>
      <c r="D47" s="5">
        <f t="shared" si="9"/>
        <v>1.25</v>
      </c>
      <c r="E47" s="5" t="str">
        <f>IF(B47&gt;0,C47+D47+B47/L46," ")</f>
        <v xml:space="preserve"> </v>
      </c>
      <c r="F47" s="30" t="s">
        <v>98</v>
      </c>
      <c r="G47" s="30">
        <v>590</v>
      </c>
      <c r="H47" s="39">
        <v>2.37</v>
      </c>
      <c r="I47" s="49">
        <f>H47*G47</f>
        <v>1398.3</v>
      </c>
      <c r="J47" s="36"/>
      <c r="K47" s="86"/>
      <c r="L47" s="87">
        <v>275</v>
      </c>
      <c r="M47" s="89">
        <f>C48/2.5</f>
        <v>0.11045783132530121</v>
      </c>
      <c r="N47" s="91">
        <v>0.60240963855421692</v>
      </c>
      <c r="P47" s="86"/>
    </row>
    <row r="48" spans="1:16" hidden="1" x14ac:dyDescent="0.2">
      <c r="A48" s="84"/>
      <c r="B48" s="18"/>
      <c r="C48" s="5">
        <f>($B$32+$B$33*N47)*$B$34/500</f>
        <v>0.27614457831325301</v>
      </c>
      <c r="D48" s="5">
        <f t="shared" si="9"/>
        <v>1.25</v>
      </c>
      <c r="E48" s="5" t="str">
        <f>IF(B48&gt;0,C48+D48+B48/L47," ")</f>
        <v xml:space="preserve"> </v>
      </c>
      <c r="F48" s="15" t="s">
        <v>19</v>
      </c>
      <c r="G48" s="15">
        <v>275</v>
      </c>
      <c r="H48" s="39" t="str">
        <f t="shared" si="8"/>
        <v xml:space="preserve"> </v>
      </c>
      <c r="I48" s="49" t="str">
        <f t="shared" si="10"/>
        <v xml:space="preserve"> </v>
      </c>
      <c r="J48" s="36"/>
      <c r="K48" s="86"/>
      <c r="L48" s="92">
        <v>330</v>
      </c>
      <c r="M48" s="89">
        <f>C50/2.5</f>
        <v>0.11045783132530121</v>
      </c>
      <c r="N48" s="91">
        <v>0.60240963855421692</v>
      </c>
      <c r="P48" s="86"/>
    </row>
    <row r="49" spans="1:16" hidden="1" x14ac:dyDescent="0.2">
      <c r="A49" s="84" t="s">
        <v>62</v>
      </c>
      <c r="B49" s="18">
        <v>80.884</v>
      </c>
      <c r="C49" s="5">
        <f>($B$32+$B$33*N47)*$B$34/500</f>
        <v>0.27614457831325301</v>
      </c>
      <c r="D49" s="5">
        <f t="shared" si="9"/>
        <v>1.25</v>
      </c>
      <c r="E49" s="5">
        <f>IF(B49&gt;0,C49+D49+B49/L48," ")</f>
        <v>1.7712476086162834</v>
      </c>
      <c r="F49" s="15" t="s">
        <v>21</v>
      </c>
      <c r="G49" s="15">
        <v>330</v>
      </c>
      <c r="H49" s="39">
        <f t="shared" si="8"/>
        <v>29.872337608616284</v>
      </c>
      <c r="I49" s="49">
        <f t="shared" si="10"/>
        <v>9857.8714108433742</v>
      </c>
      <c r="J49" s="36"/>
      <c r="K49" s="86"/>
      <c r="L49" s="93"/>
      <c r="M49" s="94"/>
      <c r="N49" s="90"/>
      <c r="O49" s="95"/>
      <c r="P49" s="86"/>
    </row>
    <row r="50" spans="1:16" ht="13.5" hidden="1" thickBot="1" x14ac:dyDescent="0.25">
      <c r="A50" s="85" t="s">
        <v>64</v>
      </c>
      <c r="B50" s="41">
        <v>278.03399999999999</v>
      </c>
      <c r="C50" s="37">
        <f>($B$32+$B$33*N48)*$B$34/500</f>
        <v>0.27614457831325301</v>
      </c>
      <c r="D50" s="37">
        <f t="shared" si="9"/>
        <v>1.25</v>
      </c>
      <c r="E50" s="37">
        <f>IF(B50&gt;0,C50+D50+B50/L48," ")</f>
        <v>2.3686718510405256</v>
      </c>
      <c r="F50" s="11" t="s">
        <v>21</v>
      </c>
      <c r="G50" s="11">
        <v>330</v>
      </c>
      <c r="H50" s="40">
        <f t="shared" si="8"/>
        <v>30.469761851040523</v>
      </c>
      <c r="I50" s="80">
        <f t="shared" si="10"/>
        <v>10055.021410843372</v>
      </c>
      <c r="J50" s="38"/>
    </row>
    <row r="51" spans="1:16" x14ac:dyDescent="0.2">
      <c r="D51" s="3"/>
      <c r="E51" s="4"/>
    </row>
    <row r="52" spans="1:16" x14ac:dyDescent="0.2">
      <c r="D52" s="3"/>
      <c r="E52" s="4"/>
    </row>
    <row r="53" spans="1:16" x14ac:dyDescent="0.2">
      <c r="D53" s="3"/>
      <c r="E53" s="4"/>
    </row>
    <row r="54" spans="1:16" x14ac:dyDescent="0.2">
      <c r="D54" s="3"/>
      <c r="E54" s="4"/>
    </row>
    <row r="55" spans="1:16" x14ac:dyDescent="0.2">
      <c r="D55" s="3"/>
      <c r="E55" s="4"/>
    </row>
    <row r="56" spans="1:16" x14ac:dyDescent="0.2">
      <c r="D56" s="3"/>
      <c r="E56" s="4"/>
    </row>
    <row r="57" spans="1:16" x14ac:dyDescent="0.2">
      <c r="D57" s="3"/>
      <c r="E57" s="4"/>
    </row>
    <row r="58" spans="1:16" x14ac:dyDescent="0.2">
      <c r="D58" s="3"/>
      <c r="E58" s="4"/>
    </row>
    <row r="59" spans="1:16" x14ac:dyDescent="0.2">
      <c r="D59" s="3"/>
      <c r="E59" s="4"/>
    </row>
    <row r="60" spans="1:16" x14ac:dyDescent="0.2">
      <c r="D60" s="3"/>
      <c r="E60" s="4"/>
    </row>
    <row r="61" spans="1:16" x14ac:dyDescent="0.2">
      <c r="D61" s="3"/>
      <c r="E61" s="4"/>
    </row>
    <row r="62" spans="1:16" x14ac:dyDescent="0.2">
      <c r="D62" s="3"/>
      <c r="E62" s="4"/>
    </row>
    <row r="63" spans="1:16" x14ac:dyDescent="0.2">
      <c r="D63" s="3"/>
      <c r="E63" s="4"/>
    </row>
    <row r="64" spans="1:16" x14ac:dyDescent="0.2">
      <c r="D64" s="3"/>
      <c r="E64" s="4"/>
    </row>
    <row r="65" spans="4:5" x14ac:dyDescent="0.2">
      <c r="D65" s="3"/>
      <c r="E65" s="4"/>
    </row>
    <row r="66" spans="4:5" x14ac:dyDescent="0.2">
      <c r="D66" s="3"/>
      <c r="E66" s="4"/>
    </row>
    <row r="67" spans="4:5" x14ac:dyDescent="0.2">
      <c r="D67" s="3"/>
      <c r="E67" s="4"/>
    </row>
    <row r="68" spans="4:5" x14ac:dyDescent="0.2">
      <c r="D68" s="3"/>
      <c r="E68" s="4"/>
    </row>
    <row r="69" spans="4:5" x14ac:dyDescent="0.2">
      <c r="D69" s="3"/>
      <c r="E69" s="4"/>
    </row>
    <row r="70" spans="4:5" x14ac:dyDescent="0.2">
      <c r="D70" s="3"/>
      <c r="E70" s="4"/>
    </row>
    <row r="71" spans="4:5" x14ac:dyDescent="0.2">
      <c r="D71" s="3"/>
      <c r="E71" s="4"/>
    </row>
    <row r="72" spans="4:5" x14ac:dyDescent="0.2">
      <c r="D72" s="3"/>
      <c r="E72" s="4"/>
    </row>
    <row r="73" spans="4:5" x14ac:dyDescent="0.2">
      <c r="D73" s="3"/>
      <c r="E73" s="4"/>
    </row>
    <row r="74" spans="4:5" x14ac:dyDescent="0.2">
      <c r="D74" s="3"/>
      <c r="E74" s="4"/>
    </row>
    <row r="75" spans="4:5" x14ac:dyDescent="0.2">
      <c r="D75" s="3"/>
      <c r="E75" s="4"/>
    </row>
    <row r="76" spans="4:5" x14ac:dyDescent="0.2">
      <c r="D76" s="3"/>
      <c r="E76" s="4"/>
    </row>
    <row r="77" spans="4:5" x14ac:dyDescent="0.2">
      <c r="D77" s="3"/>
      <c r="E77" s="4"/>
    </row>
    <row r="78" spans="4:5" x14ac:dyDescent="0.2">
      <c r="D78" s="3"/>
      <c r="E78" s="4"/>
    </row>
    <row r="79" spans="4:5" x14ac:dyDescent="0.2">
      <c r="D79" s="3"/>
      <c r="E79" s="4"/>
    </row>
    <row r="80" spans="4:5" x14ac:dyDescent="0.2">
      <c r="D80" s="3"/>
      <c r="E80" s="4"/>
    </row>
    <row r="81" spans="4:5" x14ac:dyDescent="0.2">
      <c r="D81" s="3"/>
      <c r="E81" s="4"/>
    </row>
    <row r="82" spans="4:5" x14ac:dyDescent="0.2">
      <c r="D82" s="3"/>
      <c r="E82" s="4"/>
    </row>
    <row r="83" spans="4:5" x14ac:dyDescent="0.2">
      <c r="D83" s="3"/>
      <c r="E83" s="4"/>
    </row>
    <row r="84" spans="4:5" x14ac:dyDescent="0.2">
      <c r="D84" s="3"/>
      <c r="E84" s="4"/>
    </row>
    <row r="85" spans="4:5" x14ac:dyDescent="0.2">
      <c r="D85" s="3"/>
      <c r="E85" s="4"/>
    </row>
    <row r="86" spans="4:5" x14ac:dyDescent="0.2">
      <c r="D86" s="3"/>
      <c r="E86" s="4"/>
    </row>
    <row r="87" spans="4:5" x14ac:dyDescent="0.2">
      <c r="D87" s="3"/>
      <c r="E87" s="4"/>
    </row>
    <row r="88" spans="4:5" x14ac:dyDescent="0.2">
      <c r="D88" s="3"/>
      <c r="E88" s="4"/>
    </row>
    <row r="89" spans="4:5" x14ac:dyDescent="0.2">
      <c r="D89" s="3"/>
      <c r="E89" s="4"/>
    </row>
    <row r="90" spans="4:5" x14ac:dyDescent="0.2">
      <c r="D90" s="3"/>
      <c r="E90" s="4"/>
    </row>
    <row r="91" spans="4:5" x14ac:dyDescent="0.2">
      <c r="D91" s="3"/>
      <c r="E91" s="4"/>
    </row>
    <row r="92" spans="4:5" x14ac:dyDescent="0.2">
      <c r="D92" s="3"/>
      <c r="E92" s="4"/>
    </row>
    <row r="93" spans="4:5" x14ac:dyDescent="0.2">
      <c r="D93" s="3"/>
      <c r="E93" s="4"/>
    </row>
    <row r="94" spans="4:5" x14ac:dyDescent="0.2">
      <c r="D94" s="3"/>
      <c r="E94" s="4"/>
    </row>
    <row r="95" spans="4:5" x14ac:dyDescent="0.2">
      <c r="D95" s="3"/>
      <c r="E95" s="4"/>
    </row>
    <row r="96" spans="4:5" x14ac:dyDescent="0.2">
      <c r="D96" s="3"/>
      <c r="E96" s="4"/>
    </row>
    <row r="97" spans="4:5" x14ac:dyDescent="0.2">
      <c r="D97" s="3"/>
      <c r="E97" s="4"/>
    </row>
    <row r="98" spans="4:5" x14ac:dyDescent="0.2">
      <c r="D98" s="3"/>
      <c r="E98" s="4"/>
    </row>
    <row r="99" spans="4:5" x14ac:dyDescent="0.2">
      <c r="D99" s="3"/>
      <c r="E99" s="4"/>
    </row>
    <row r="100" spans="4:5" x14ac:dyDescent="0.2">
      <c r="D100" s="3"/>
      <c r="E100" s="4"/>
    </row>
    <row r="101" spans="4:5" x14ac:dyDescent="0.2">
      <c r="D101" s="3"/>
      <c r="E101" s="4"/>
    </row>
    <row r="102" spans="4:5" x14ac:dyDescent="0.2">
      <c r="D102" s="3"/>
      <c r="E102" s="4"/>
    </row>
    <row r="103" spans="4:5" x14ac:dyDescent="0.2">
      <c r="D103" s="3"/>
      <c r="E103" s="4"/>
    </row>
    <row r="104" spans="4:5" x14ac:dyDescent="0.2">
      <c r="D104" s="3"/>
      <c r="E104" s="4"/>
    </row>
    <row r="105" spans="4:5" x14ac:dyDescent="0.2">
      <c r="D105" s="3"/>
      <c r="E105" s="4"/>
    </row>
    <row r="106" spans="4:5" x14ac:dyDescent="0.2">
      <c r="D106" s="3"/>
      <c r="E106" s="4"/>
    </row>
    <row r="107" spans="4:5" x14ac:dyDescent="0.2">
      <c r="D107" s="3"/>
      <c r="E107" s="4"/>
    </row>
    <row r="108" spans="4:5" x14ac:dyDescent="0.2">
      <c r="D108" s="3"/>
      <c r="E108" s="4"/>
    </row>
    <row r="109" spans="4:5" x14ac:dyDescent="0.2">
      <c r="D109" s="3"/>
      <c r="E109" s="4"/>
    </row>
    <row r="110" spans="4:5" x14ac:dyDescent="0.2">
      <c r="D110" s="3"/>
      <c r="E110" s="4"/>
    </row>
    <row r="111" spans="4:5" x14ac:dyDescent="0.2">
      <c r="D111" s="3"/>
      <c r="E111" s="4"/>
    </row>
    <row r="112" spans="4:5" x14ac:dyDescent="0.2">
      <c r="D112" s="3"/>
      <c r="E112" s="4"/>
    </row>
    <row r="113" spans="4:5" x14ac:dyDescent="0.2">
      <c r="D113" s="3"/>
      <c r="E113" s="4"/>
    </row>
    <row r="114" spans="4:5" x14ac:dyDescent="0.2">
      <c r="D114" s="3"/>
      <c r="E114" s="4"/>
    </row>
    <row r="115" spans="4:5" x14ac:dyDescent="0.2">
      <c r="D115" s="3"/>
      <c r="E115" s="4"/>
    </row>
    <row r="116" spans="4:5" x14ac:dyDescent="0.2">
      <c r="D116" s="3"/>
      <c r="E116" s="4"/>
    </row>
    <row r="117" spans="4:5" x14ac:dyDescent="0.2">
      <c r="D117" s="3"/>
      <c r="E117" s="4"/>
    </row>
    <row r="118" spans="4:5" x14ac:dyDescent="0.2">
      <c r="D118" s="3"/>
      <c r="E118" s="4"/>
    </row>
    <row r="119" spans="4:5" x14ac:dyDescent="0.2">
      <c r="D119" s="3"/>
      <c r="E119" s="4"/>
    </row>
    <row r="120" spans="4:5" x14ac:dyDescent="0.2">
      <c r="D120" s="3"/>
      <c r="E120" s="4"/>
    </row>
    <row r="121" spans="4:5" x14ac:dyDescent="0.2">
      <c r="D121" s="3"/>
      <c r="E121" s="4"/>
    </row>
    <row r="122" spans="4:5" x14ac:dyDescent="0.2">
      <c r="D122" s="3"/>
      <c r="E122" s="4"/>
    </row>
    <row r="123" spans="4:5" x14ac:dyDescent="0.2">
      <c r="D123" s="3"/>
      <c r="E123" s="4"/>
    </row>
    <row r="124" spans="4:5" x14ac:dyDescent="0.2">
      <c r="D124" s="3"/>
      <c r="E124" s="4"/>
    </row>
    <row r="125" spans="4:5" x14ac:dyDescent="0.2">
      <c r="D125" s="3"/>
      <c r="E125" s="4"/>
    </row>
    <row r="126" spans="4:5" x14ac:dyDescent="0.2">
      <c r="D126" s="3"/>
      <c r="E126" s="4"/>
    </row>
    <row r="127" spans="4:5" x14ac:dyDescent="0.2">
      <c r="D127" s="3"/>
      <c r="E127" s="4"/>
    </row>
    <row r="128" spans="4:5" x14ac:dyDescent="0.2">
      <c r="D128" s="3"/>
      <c r="E128" s="4"/>
    </row>
    <row r="129" spans="4:5" x14ac:dyDescent="0.2">
      <c r="D129" s="3"/>
      <c r="E129" s="4"/>
    </row>
    <row r="130" spans="4:5" x14ac:dyDescent="0.2">
      <c r="D130" s="3"/>
      <c r="E130" s="4"/>
    </row>
    <row r="131" spans="4:5" x14ac:dyDescent="0.2">
      <c r="D131" s="3"/>
      <c r="E131" s="4"/>
    </row>
    <row r="132" spans="4:5" x14ac:dyDescent="0.2">
      <c r="D132" s="3"/>
      <c r="E132" s="4"/>
    </row>
    <row r="133" spans="4:5" x14ac:dyDescent="0.2">
      <c r="D133" s="3"/>
      <c r="E133" s="4"/>
    </row>
    <row r="134" spans="4:5" x14ac:dyDescent="0.2">
      <c r="D134" s="3"/>
      <c r="E134" s="4"/>
    </row>
    <row r="135" spans="4:5" x14ac:dyDescent="0.2">
      <c r="D135" s="3"/>
      <c r="E135" s="4"/>
    </row>
    <row r="136" spans="4:5" x14ac:dyDescent="0.2">
      <c r="D136" s="3"/>
      <c r="E136" s="4"/>
    </row>
    <row r="137" spans="4:5" x14ac:dyDescent="0.2">
      <c r="D137" s="3"/>
      <c r="E137" s="4"/>
    </row>
    <row r="138" spans="4:5" x14ac:dyDescent="0.2">
      <c r="D138" s="3"/>
      <c r="E138" s="4"/>
    </row>
    <row r="139" spans="4:5" x14ac:dyDescent="0.2">
      <c r="D139" s="3"/>
      <c r="E139" s="4"/>
    </row>
    <row r="140" spans="4:5" x14ac:dyDescent="0.2">
      <c r="D140" s="3"/>
      <c r="E140" s="4"/>
    </row>
    <row r="141" spans="4:5" x14ac:dyDescent="0.2">
      <c r="D141" s="3"/>
      <c r="E141" s="4"/>
    </row>
    <row r="142" spans="4:5" x14ac:dyDescent="0.2">
      <c r="D142" s="3"/>
      <c r="E142" s="4"/>
    </row>
    <row r="143" spans="4:5" x14ac:dyDescent="0.2">
      <c r="D143" s="3"/>
      <c r="E143" s="4"/>
    </row>
    <row r="144" spans="4:5" x14ac:dyDescent="0.2">
      <c r="D144" s="3"/>
      <c r="E144" s="4"/>
    </row>
    <row r="145" spans="4:5" x14ac:dyDescent="0.2">
      <c r="D145" s="3"/>
      <c r="E145" s="4"/>
    </row>
    <row r="146" spans="4:5" x14ac:dyDescent="0.2">
      <c r="D146" s="3"/>
      <c r="E146" s="4"/>
    </row>
    <row r="147" spans="4:5" x14ac:dyDescent="0.2">
      <c r="D147" s="3"/>
      <c r="E147" s="4"/>
    </row>
    <row r="148" spans="4:5" x14ac:dyDescent="0.2">
      <c r="D148" s="3"/>
      <c r="E148" s="4"/>
    </row>
    <row r="149" spans="4:5" x14ac:dyDescent="0.2">
      <c r="D149" s="3"/>
      <c r="E149" s="4"/>
    </row>
    <row r="150" spans="4:5" x14ac:dyDescent="0.2">
      <c r="D150" s="3"/>
      <c r="E150" s="4"/>
    </row>
    <row r="151" spans="4:5" x14ac:dyDescent="0.2">
      <c r="D151" s="3"/>
      <c r="E151" s="4"/>
    </row>
    <row r="152" spans="4:5" x14ac:dyDescent="0.2">
      <c r="D152" s="3"/>
      <c r="E152" s="4"/>
    </row>
    <row r="153" spans="4:5" x14ac:dyDescent="0.2">
      <c r="D153" s="3"/>
      <c r="E153" s="4"/>
    </row>
    <row r="154" spans="4:5" x14ac:dyDescent="0.2">
      <c r="D154" s="3"/>
      <c r="E154" s="4"/>
    </row>
    <row r="155" spans="4:5" x14ac:dyDescent="0.2">
      <c r="D155" s="3"/>
      <c r="E155" s="4"/>
    </row>
    <row r="156" spans="4:5" x14ac:dyDescent="0.2">
      <c r="D156" s="3"/>
      <c r="E156" s="4"/>
    </row>
    <row r="157" spans="4:5" x14ac:dyDescent="0.2">
      <c r="D157" s="3"/>
      <c r="E157" s="4"/>
    </row>
    <row r="158" spans="4:5" x14ac:dyDescent="0.2">
      <c r="D158" s="3"/>
      <c r="E158" s="4"/>
    </row>
    <row r="159" spans="4:5" x14ac:dyDescent="0.2">
      <c r="D159" s="3"/>
      <c r="E159" s="4"/>
    </row>
    <row r="160" spans="4:5" x14ac:dyDescent="0.2">
      <c r="D160" s="3"/>
      <c r="E160" s="4"/>
    </row>
    <row r="161" spans="4:5" x14ac:dyDescent="0.2">
      <c r="D161" s="3"/>
      <c r="E161" s="4"/>
    </row>
    <row r="162" spans="4:5" x14ac:dyDescent="0.2">
      <c r="D162" s="3"/>
      <c r="E162" s="4"/>
    </row>
    <row r="163" spans="4:5" x14ac:dyDescent="0.2">
      <c r="D163" s="3"/>
      <c r="E163" s="4"/>
    </row>
    <row r="164" spans="4:5" x14ac:dyDescent="0.2">
      <c r="D164" s="3"/>
      <c r="E164" s="4"/>
    </row>
    <row r="165" spans="4:5" x14ac:dyDescent="0.2">
      <c r="D165" s="3"/>
      <c r="E165" s="4"/>
    </row>
    <row r="166" spans="4:5" x14ac:dyDescent="0.2">
      <c r="D166" s="3"/>
      <c r="E166" s="4"/>
    </row>
    <row r="167" spans="4:5" x14ac:dyDescent="0.2">
      <c r="D167" s="3"/>
      <c r="E167" s="4"/>
    </row>
    <row r="168" spans="4:5" x14ac:dyDescent="0.2">
      <c r="D168" s="3"/>
      <c r="E168" s="4"/>
    </row>
    <row r="169" spans="4:5" x14ac:dyDescent="0.2">
      <c r="D169" s="3"/>
      <c r="E169" s="4"/>
    </row>
    <row r="170" spans="4:5" x14ac:dyDescent="0.2">
      <c r="D170" s="3"/>
      <c r="E170" s="4"/>
    </row>
    <row r="171" spans="4:5" x14ac:dyDescent="0.2">
      <c r="D171" s="3"/>
      <c r="E171" s="4"/>
    </row>
    <row r="172" spans="4:5" x14ac:dyDescent="0.2">
      <c r="D172" s="3"/>
      <c r="E172" s="4"/>
    </row>
    <row r="173" spans="4:5" x14ac:dyDescent="0.2">
      <c r="D173" s="3"/>
      <c r="E173" s="4"/>
    </row>
    <row r="174" spans="4:5" x14ac:dyDescent="0.2">
      <c r="D174" s="3"/>
      <c r="E174" s="4"/>
    </row>
    <row r="175" spans="4:5" x14ac:dyDescent="0.2">
      <c r="D175" s="3"/>
      <c r="E175" s="4"/>
    </row>
    <row r="176" spans="4:5" x14ac:dyDescent="0.2">
      <c r="D176" s="3"/>
      <c r="E176" s="4"/>
    </row>
    <row r="177" spans="4:5" x14ac:dyDescent="0.2">
      <c r="D177" s="3"/>
      <c r="E177" s="4"/>
    </row>
    <row r="178" spans="4:5" x14ac:dyDescent="0.2">
      <c r="D178" s="3"/>
      <c r="E178" s="4"/>
    </row>
    <row r="179" spans="4:5" x14ac:dyDescent="0.2">
      <c r="D179" s="3"/>
      <c r="E179" s="4"/>
    </row>
    <row r="180" spans="4:5" x14ac:dyDescent="0.2">
      <c r="D180" s="3"/>
      <c r="E180" s="4"/>
    </row>
    <row r="181" spans="4:5" x14ac:dyDescent="0.2">
      <c r="D181" s="3"/>
      <c r="E181" s="4"/>
    </row>
    <row r="182" spans="4:5" x14ac:dyDescent="0.2">
      <c r="D182" s="3"/>
      <c r="E182" s="4"/>
    </row>
    <row r="183" spans="4:5" x14ac:dyDescent="0.2">
      <c r="D183" s="3"/>
      <c r="E183" s="4"/>
    </row>
    <row r="184" spans="4:5" x14ac:dyDescent="0.2">
      <c r="D184" s="3"/>
      <c r="E184" s="4"/>
    </row>
    <row r="185" spans="4:5" x14ac:dyDescent="0.2">
      <c r="D185" s="3"/>
      <c r="E185" s="4"/>
    </row>
    <row r="186" spans="4:5" x14ac:dyDescent="0.2">
      <c r="D186" s="3"/>
      <c r="E186" s="4"/>
    </row>
    <row r="187" spans="4:5" x14ac:dyDescent="0.2">
      <c r="D187" s="3"/>
      <c r="E187" s="4"/>
    </row>
    <row r="188" spans="4:5" x14ac:dyDescent="0.2">
      <c r="D188" s="3"/>
      <c r="E188" s="4"/>
    </row>
    <row r="189" spans="4:5" x14ac:dyDescent="0.2">
      <c r="D189" s="3"/>
      <c r="E189" s="4"/>
    </row>
    <row r="190" spans="4:5" x14ac:dyDescent="0.2">
      <c r="D190" s="3"/>
      <c r="E190" s="4"/>
    </row>
    <row r="191" spans="4:5" x14ac:dyDescent="0.2">
      <c r="D191" s="3"/>
      <c r="E191" s="4"/>
    </row>
    <row r="192" spans="4:5" x14ac:dyDescent="0.2">
      <c r="D192" s="3"/>
      <c r="E192" s="4"/>
    </row>
    <row r="193" spans="4:5" x14ac:dyDescent="0.2">
      <c r="D193" s="3"/>
      <c r="E193" s="4"/>
    </row>
    <row r="194" spans="4:5" x14ac:dyDescent="0.2">
      <c r="D194" s="3"/>
      <c r="E194" s="4"/>
    </row>
    <row r="195" spans="4:5" x14ac:dyDescent="0.2">
      <c r="D195" s="3"/>
      <c r="E195" s="4"/>
    </row>
    <row r="196" spans="4:5" x14ac:dyDescent="0.2">
      <c r="D196" s="3"/>
      <c r="E196" s="4"/>
    </row>
    <row r="197" spans="4:5" x14ac:dyDescent="0.2">
      <c r="D197" s="3"/>
      <c r="E197" s="4"/>
    </row>
    <row r="198" spans="4:5" x14ac:dyDescent="0.2">
      <c r="D198" s="3"/>
      <c r="E198" s="4"/>
    </row>
    <row r="199" spans="4:5" x14ac:dyDescent="0.2">
      <c r="D199" s="3"/>
      <c r="E199" s="4"/>
    </row>
    <row r="200" spans="4:5" x14ac:dyDescent="0.2">
      <c r="D200" s="3"/>
      <c r="E200" s="4"/>
    </row>
    <row r="201" spans="4:5" x14ac:dyDescent="0.2">
      <c r="D201" s="3"/>
      <c r="E201" s="4"/>
    </row>
    <row r="202" spans="4:5" x14ac:dyDescent="0.2">
      <c r="D202" s="3"/>
      <c r="E202" s="4"/>
    </row>
    <row r="203" spans="4:5" x14ac:dyDescent="0.2">
      <c r="D203" s="3"/>
      <c r="E203" s="4"/>
    </row>
    <row r="204" spans="4:5" x14ac:dyDescent="0.2">
      <c r="D204" s="3"/>
      <c r="E204" s="4"/>
    </row>
    <row r="205" spans="4:5" x14ac:dyDescent="0.2">
      <c r="D205" s="3"/>
      <c r="E205" s="4"/>
    </row>
    <row r="206" spans="4:5" x14ac:dyDescent="0.2">
      <c r="D206" s="3"/>
      <c r="E206" s="4"/>
    </row>
    <row r="207" spans="4:5" x14ac:dyDescent="0.2">
      <c r="D207" s="3"/>
      <c r="E207" s="4"/>
    </row>
    <row r="208" spans="4:5" x14ac:dyDescent="0.2">
      <c r="D208" s="3"/>
      <c r="E208" s="4"/>
    </row>
    <row r="209" spans="4:5" x14ac:dyDescent="0.2">
      <c r="D209" s="3"/>
      <c r="E209" s="4"/>
    </row>
    <row r="210" spans="4:5" x14ac:dyDescent="0.2">
      <c r="D210" s="3"/>
      <c r="E210" s="4"/>
    </row>
    <row r="211" spans="4:5" x14ac:dyDescent="0.2">
      <c r="D211" s="3"/>
      <c r="E211" s="4"/>
    </row>
    <row r="212" spans="4:5" x14ac:dyDescent="0.2">
      <c r="D212" s="3"/>
      <c r="E212" s="4"/>
    </row>
    <row r="213" spans="4:5" x14ac:dyDescent="0.2">
      <c r="D213" s="3"/>
      <c r="E213" s="4"/>
    </row>
    <row r="214" spans="4:5" x14ac:dyDescent="0.2">
      <c r="D214" s="3"/>
      <c r="E214" s="4"/>
    </row>
    <row r="215" spans="4:5" x14ac:dyDescent="0.2">
      <c r="D215" s="3"/>
      <c r="E215" s="4"/>
    </row>
    <row r="216" spans="4:5" x14ac:dyDescent="0.2">
      <c r="D216" s="3"/>
      <c r="E216" s="4"/>
    </row>
    <row r="217" spans="4:5" x14ac:dyDescent="0.2">
      <c r="D217" s="3"/>
      <c r="E217" s="4"/>
    </row>
    <row r="218" spans="4:5" x14ac:dyDescent="0.2">
      <c r="D218" s="3"/>
      <c r="E218" s="4"/>
    </row>
    <row r="219" spans="4:5" x14ac:dyDescent="0.2">
      <c r="D219" s="3"/>
      <c r="E219" s="4"/>
    </row>
    <row r="220" spans="4:5" x14ac:dyDescent="0.2">
      <c r="D220" s="3"/>
      <c r="E220" s="4"/>
    </row>
    <row r="221" spans="4:5" x14ac:dyDescent="0.2">
      <c r="D221" s="3"/>
      <c r="E221" s="4"/>
    </row>
    <row r="222" spans="4:5" x14ac:dyDescent="0.2">
      <c r="D222" s="3"/>
      <c r="E222" s="4"/>
    </row>
    <row r="223" spans="4:5" x14ac:dyDescent="0.2">
      <c r="D223" s="3"/>
      <c r="E223" s="4"/>
    </row>
    <row r="224" spans="4:5" x14ac:dyDescent="0.2">
      <c r="D224" s="3"/>
      <c r="E224" s="4"/>
    </row>
    <row r="225" spans="4:5" x14ac:dyDescent="0.2">
      <c r="D225" s="3"/>
      <c r="E225" s="4"/>
    </row>
    <row r="226" spans="4:5" x14ac:dyDescent="0.2">
      <c r="D226" s="3"/>
      <c r="E226" s="4"/>
    </row>
    <row r="227" spans="4:5" x14ac:dyDescent="0.2">
      <c r="D227" s="3"/>
      <c r="E227" s="4"/>
    </row>
    <row r="228" spans="4:5" x14ac:dyDescent="0.2">
      <c r="D228" s="3"/>
      <c r="E228" s="4"/>
    </row>
    <row r="229" spans="4:5" x14ac:dyDescent="0.2">
      <c r="D229" s="3"/>
      <c r="E229" s="4"/>
    </row>
    <row r="230" spans="4:5" x14ac:dyDescent="0.2">
      <c r="D230" s="3"/>
      <c r="E230" s="4"/>
    </row>
    <row r="231" spans="4:5" x14ac:dyDescent="0.2">
      <c r="D231" s="3"/>
      <c r="E231" s="4"/>
    </row>
    <row r="232" spans="4:5" x14ac:dyDescent="0.2">
      <c r="D232" s="3"/>
      <c r="E232" s="4"/>
    </row>
    <row r="233" spans="4:5" x14ac:dyDescent="0.2">
      <c r="D233" s="3"/>
      <c r="E233" s="4"/>
    </row>
    <row r="234" spans="4:5" x14ac:dyDescent="0.2">
      <c r="D234" s="3"/>
      <c r="E234" s="4"/>
    </row>
    <row r="235" spans="4:5" x14ac:dyDescent="0.2">
      <c r="D235" s="3"/>
      <c r="E235" s="4"/>
    </row>
    <row r="236" spans="4:5" x14ac:dyDescent="0.2">
      <c r="D236" s="3"/>
      <c r="E236" s="4"/>
    </row>
    <row r="237" spans="4:5" x14ac:dyDescent="0.2">
      <c r="D237" s="3"/>
      <c r="E237" s="4"/>
    </row>
    <row r="238" spans="4:5" x14ac:dyDescent="0.2">
      <c r="D238" s="3"/>
      <c r="E238" s="4"/>
    </row>
    <row r="239" spans="4:5" x14ac:dyDescent="0.2">
      <c r="D239" s="3"/>
      <c r="E239" s="4"/>
    </row>
    <row r="240" spans="4:5" x14ac:dyDescent="0.2">
      <c r="D240" s="3"/>
      <c r="E240" s="4"/>
    </row>
    <row r="241" spans="4:5" x14ac:dyDescent="0.2">
      <c r="D241" s="3"/>
      <c r="E241" s="4"/>
    </row>
    <row r="242" spans="4:5" x14ac:dyDescent="0.2">
      <c r="D242" s="3"/>
      <c r="E242" s="4"/>
    </row>
    <row r="243" spans="4:5" x14ac:dyDescent="0.2">
      <c r="D243" s="3"/>
      <c r="E243" s="4"/>
    </row>
    <row r="244" spans="4:5" x14ac:dyDescent="0.2">
      <c r="D244" s="3"/>
      <c r="E244" s="4"/>
    </row>
    <row r="245" spans="4:5" x14ac:dyDescent="0.2">
      <c r="D245" s="3"/>
      <c r="E245" s="4"/>
    </row>
    <row r="246" spans="4:5" x14ac:dyDescent="0.2">
      <c r="D246" s="3"/>
      <c r="E246" s="4"/>
    </row>
    <row r="247" spans="4:5" x14ac:dyDescent="0.2">
      <c r="D247" s="3"/>
      <c r="E247" s="4"/>
    </row>
    <row r="248" spans="4:5" x14ac:dyDescent="0.2">
      <c r="D248" s="3"/>
      <c r="E248" s="4"/>
    </row>
    <row r="249" spans="4:5" x14ac:dyDescent="0.2">
      <c r="D249" s="3"/>
      <c r="E249" s="4"/>
    </row>
    <row r="250" spans="4:5" x14ac:dyDescent="0.2">
      <c r="D250" s="3"/>
      <c r="E250" s="4"/>
    </row>
    <row r="251" spans="4:5" x14ac:dyDescent="0.2">
      <c r="D251" s="3"/>
      <c r="E251" s="4"/>
    </row>
    <row r="252" spans="4:5" x14ac:dyDescent="0.2">
      <c r="D252" s="3"/>
      <c r="E252" s="4"/>
    </row>
    <row r="253" spans="4:5" x14ac:dyDescent="0.2">
      <c r="D253" s="3"/>
      <c r="E253" s="4"/>
    </row>
    <row r="254" spans="4:5" x14ac:dyDescent="0.2">
      <c r="D254" s="3"/>
      <c r="E254" s="4"/>
    </row>
    <row r="255" spans="4:5" x14ac:dyDescent="0.2">
      <c r="D255" s="3"/>
      <c r="E255" s="4"/>
    </row>
    <row r="256" spans="4:5" x14ac:dyDescent="0.2">
      <c r="D256" s="3"/>
      <c r="E256" s="4"/>
    </row>
    <row r="257" spans="4:5" x14ac:dyDescent="0.2">
      <c r="D257" s="3"/>
      <c r="E257" s="4"/>
    </row>
    <row r="258" spans="4:5" x14ac:dyDescent="0.2">
      <c r="D258" s="3"/>
      <c r="E258" s="4"/>
    </row>
    <row r="259" spans="4:5" x14ac:dyDescent="0.2">
      <c r="D259" s="3"/>
      <c r="E259" s="4"/>
    </row>
    <row r="260" spans="4:5" x14ac:dyDescent="0.2">
      <c r="D260" s="3"/>
      <c r="E260" s="4"/>
    </row>
    <row r="261" spans="4:5" x14ac:dyDescent="0.2">
      <c r="D261" s="3"/>
      <c r="E261" s="4"/>
    </row>
    <row r="262" spans="4:5" x14ac:dyDescent="0.2">
      <c r="D262" s="3"/>
      <c r="E262" s="4"/>
    </row>
    <row r="263" spans="4:5" x14ac:dyDescent="0.2">
      <c r="D263" s="3"/>
      <c r="E263" s="4"/>
    </row>
    <row r="264" spans="4:5" x14ac:dyDescent="0.2">
      <c r="D264" s="3"/>
      <c r="E264" s="4"/>
    </row>
    <row r="265" spans="4:5" x14ac:dyDescent="0.2">
      <c r="D265" s="3"/>
      <c r="E265" s="4"/>
    </row>
    <row r="266" spans="4:5" x14ac:dyDescent="0.2">
      <c r="D266" s="3"/>
      <c r="E266" s="4"/>
    </row>
    <row r="267" spans="4:5" x14ac:dyDescent="0.2">
      <c r="D267" s="3"/>
      <c r="E267" s="4"/>
    </row>
    <row r="268" spans="4:5" x14ac:dyDescent="0.2">
      <c r="D268" s="3"/>
      <c r="E268" s="4"/>
    </row>
    <row r="269" spans="4:5" x14ac:dyDescent="0.2">
      <c r="D269" s="3"/>
      <c r="E269" s="4"/>
    </row>
    <row r="270" spans="4:5" x14ac:dyDescent="0.2">
      <c r="D270" s="3"/>
      <c r="E270" s="4"/>
    </row>
    <row r="271" spans="4:5" x14ac:dyDescent="0.2">
      <c r="D271" s="3"/>
      <c r="E271" s="4"/>
    </row>
    <row r="272" spans="4:5" x14ac:dyDescent="0.2">
      <c r="D272" s="3"/>
      <c r="E272" s="4"/>
    </row>
    <row r="273" spans="4:5" x14ac:dyDescent="0.2">
      <c r="D273" s="3"/>
      <c r="E273" s="4"/>
    </row>
    <row r="274" spans="4:5" x14ac:dyDescent="0.2">
      <c r="D274" s="3"/>
      <c r="E274" s="4"/>
    </row>
    <row r="275" spans="4:5" x14ac:dyDescent="0.2">
      <c r="D275" s="3"/>
      <c r="E275" s="4"/>
    </row>
    <row r="276" spans="4:5" x14ac:dyDescent="0.2">
      <c r="D276" s="3"/>
      <c r="E276" s="4"/>
    </row>
    <row r="277" spans="4:5" x14ac:dyDescent="0.2">
      <c r="D277" s="3"/>
      <c r="E277" s="4"/>
    </row>
    <row r="278" spans="4:5" x14ac:dyDescent="0.2">
      <c r="D278" s="3"/>
      <c r="E278" s="4"/>
    </row>
    <row r="279" spans="4:5" x14ac:dyDescent="0.2">
      <c r="D279" s="3"/>
      <c r="E279" s="4"/>
    </row>
    <row r="280" spans="4:5" x14ac:dyDescent="0.2">
      <c r="D280" s="3"/>
      <c r="E280" s="4"/>
    </row>
    <row r="281" spans="4:5" x14ac:dyDescent="0.2">
      <c r="D281" s="3"/>
      <c r="E281" s="4"/>
    </row>
    <row r="282" spans="4:5" x14ac:dyDescent="0.2">
      <c r="D282" s="3"/>
      <c r="E282" s="4"/>
    </row>
    <row r="283" spans="4:5" x14ac:dyDescent="0.2">
      <c r="D283" s="3"/>
      <c r="E283" s="4"/>
    </row>
    <row r="284" spans="4:5" x14ac:dyDescent="0.2">
      <c r="D284" s="3"/>
      <c r="E284" s="4"/>
    </row>
    <row r="285" spans="4:5" x14ac:dyDescent="0.2">
      <c r="D285" s="3"/>
      <c r="E285" s="4"/>
    </row>
    <row r="286" spans="4:5" x14ac:dyDescent="0.2">
      <c r="D286" s="3"/>
      <c r="E286" s="4"/>
    </row>
    <row r="287" spans="4:5" x14ac:dyDescent="0.2">
      <c r="D287" s="3"/>
      <c r="E287" s="4"/>
    </row>
    <row r="288" spans="4:5" x14ac:dyDescent="0.2">
      <c r="D288" s="3"/>
    </row>
    <row r="289" spans="4:4" x14ac:dyDescent="0.2">
      <c r="D289" s="3"/>
    </row>
    <row r="290" spans="4:4" x14ac:dyDescent="0.2">
      <c r="D290" s="3"/>
    </row>
    <row r="291" spans="4:4" x14ac:dyDescent="0.2">
      <c r="D291" s="3"/>
    </row>
    <row r="292" spans="4:4" x14ac:dyDescent="0.2">
      <c r="D292" s="3"/>
    </row>
    <row r="293" spans="4:4" x14ac:dyDescent="0.2">
      <c r="D293" s="3"/>
    </row>
    <row r="294" spans="4:4" x14ac:dyDescent="0.2">
      <c r="D294" s="3"/>
    </row>
    <row r="295" spans="4:4" x14ac:dyDescent="0.2">
      <c r="D295" s="3"/>
    </row>
    <row r="296" spans="4:4" x14ac:dyDescent="0.2">
      <c r="D296" s="3"/>
    </row>
    <row r="297" spans="4:4" x14ac:dyDescent="0.2">
      <c r="D297" s="3"/>
    </row>
    <row r="298" spans="4:4" x14ac:dyDescent="0.2">
      <c r="D298" s="3"/>
    </row>
    <row r="299" spans="4:4" x14ac:dyDescent="0.2">
      <c r="D299" s="3"/>
    </row>
    <row r="300" spans="4:4" x14ac:dyDescent="0.2">
      <c r="D300" s="3"/>
    </row>
    <row r="301" spans="4:4" x14ac:dyDescent="0.2">
      <c r="D301" s="3"/>
    </row>
    <row r="302" spans="4:4" x14ac:dyDescent="0.2">
      <c r="D302" s="3"/>
    </row>
    <row r="303" spans="4:4" x14ac:dyDescent="0.2">
      <c r="D303" s="3"/>
    </row>
    <row r="304" spans="4:4" x14ac:dyDescent="0.2">
      <c r="D304" s="3"/>
    </row>
    <row r="305" spans="4:4" x14ac:dyDescent="0.2">
      <c r="D305" s="3"/>
    </row>
    <row r="306" spans="4:4" x14ac:dyDescent="0.2">
      <c r="D306" s="3"/>
    </row>
    <row r="307" spans="4:4" x14ac:dyDescent="0.2">
      <c r="D307" s="3"/>
    </row>
    <row r="308" spans="4:4" x14ac:dyDescent="0.2">
      <c r="D308" s="3"/>
    </row>
    <row r="309" spans="4:4" x14ac:dyDescent="0.2">
      <c r="D309" s="3"/>
    </row>
    <row r="310" spans="4:4" x14ac:dyDescent="0.2">
      <c r="D310" s="3"/>
    </row>
    <row r="311" spans="4:4" x14ac:dyDescent="0.2">
      <c r="D311" s="3"/>
    </row>
    <row r="312" spans="4:4" x14ac:dyDescent="0.2">
      <c r="D312" s="3"/>
    </row>
    <row r="313" spans="4:4" x14ac:dyDescent="0.2">
      <c r="D313" s="3"/>
    </row>
    <row r="314" spans="4:4" x14ac:dyDescent="0.2">
      <c r="D314" s="3"/>
    </row>
    <row r="315" spans="4:4" x14ac:dyDescent="0.2">
      <c r="D315" s="3"/>
    </row>
    <row r="316" spans="4:4" x14ac:dyDescent="0.2">
      <c r="D316" s="3"/>
    </row>
    <row r="317" spans="4:4" x14ac:dyDescent="0.2">
      <c r="D317" s="3"/>
    </row>
    <row r="318" spans="4:4" x14ac:dyDescent="0.2">
      <c r="D318" s="3"/>
    </row>
    <row r="319" spans="4:4" x14ac:dyDescent="0.2">
      <c r="D319" s="3"/>
    </row>
    <row r="320" spans="4:4" x14ac:dyDescent="0.2">
      <c r="D320" s="3"/>
    </row>
    <row r="321" spans="4:4" x14ac:dyDescent="0.2">
      <c r="D321" s="3"/>
    </row>
    <row r="322" spans="4:4" x14ac:dyDescent="0.2">
      <c r="D322" s="3"/>
    </row>
    <row r="323" spans="4:4" x14ac:dyDescent="0.2">
      <c r="D323" s="3"/>
    </row>
    <row r="324" spans="4:4" x14ac:dyDescent="0.2">
      <c r="D324" s="3"/>
    </row>
    <row r="325" spans="4:4" x14ac:dyDescent="0.2">
      <c r="D325" s="3"/>
    </row>
    <row r="326" spans="4:4" x14ac:dyDescent="0.2">
      <c r="D326" s="3"/>
    </row>
    <row r="327" spans="4:4" x14ac:dyDescent="0.2">
      <c r="D327" s="3"/>
    </row>
    <row r="328" spans="4:4" x14ac:dyDescent="0.2">
      <c r="D328" s="3"/>
    </row>
    <row r="329" spans="4:4" x14ac:dyDescent="0.2">
      <c r="D329" s="3"/>
    </row>
    <row r="330" spans="4:4" x14ac:dyDescent="0.2">
      <c r="D330" s="3"/>
    </row>
    <row r="331" spans="4:4" x14ac:dyDescent="0.2">
      <c r="D331" s="3"/>
    </row>
    <row r="332" spans="4:4" x14ac:dyDescent="0.2">
      <c r="D332" s="3"/>
    </row>
    <row r="333" spans="4:4" x14ac:dyDescent="0.2">
      <c r="D333" s="3"/>
    </row>
    <row r="334" spans="4:4" x14ac:dyDescent="0.2">
      <c r="D334" s="3"/>
    </row>
    <row r="335" spans="4:4" x14ac:dyDescent="0.2">
      <c r="D335" s="3"/>
    </row>
    <row r="336" spans="4:4" x14ac:dyDescent="0.2">
      <c r="D336" s="3"/>
    </row>
    <row r="337" spans="4:4" x14ac:dyDescent="0.2">
      <c r="D337" s="3"/>
    </row>
    <row r="338" spans="4:4" x14ac:dyDescent="0.2">
      <c r="D338" s="3"/>
    </row>
    <row r="339" spans="4:4" x14ac:dyDescent="0.2">
      <c r="D339" s="3"/>
    </row>
    <row r="340" spans="4:4" x14ac:dyDescent="0.2">
      <c r="D340" s="3"/>
    </row>
    <row r="341" spans="4:4" x14ac:dyDescent="0.2">
      <c r="D341" s="3"/>
    </row>
    <row r="342" spans="4:4" x14ac:dyDescent="0.2">
      <c r="D342" s="3"/>
    </row>
    <row r="343" spans="4:4" x14ac:dyDescent="0.2">
      <c r="D343" s="3"/>
    </row>
    <row r="344" spans="4:4" x14ac:dyDescent="0.2">
      <c r="D344" s="3"/>
    </row>
    <row r="345" spans="4:4" x14ac:dyDescent="0.2">
      <c r="D345" s="3"/>
    </row>
    <row r="346" spans="4:4" x14ac:dyDescent="0.2">
      <c r="D346" s="3"/>
    </row>
    <row r="347" spans="4:4" x14ac:dyDescent="0.2">
      <c r="D347" s="3"/>
    </row>
    <row r="348" spans="4:4" x14ac:dyDescent="0.2">
      <c r="D348" s="3"/>
    </row>
    <row r="349" spans="4:4" x14ac:dyDescent="0.2">
      <c r="D349" s="3"/>
    </row>
    <row r="350" spans="4:4" x14ac:dyDescent="0.2">
      <c r="D350" s="3"/>
    </row>
    <row r="351" spans="4:4" x14ac:dyDescent="0.2">
      <c r="D351" s="3"/>
    </row>
    <row r="352" spans="4:4" x14ac:dyDescent="0.2">
      <c r="D352" s="3"/>
    </row>
    <row r="353" spans="4:4" x14ac:dyDescent="0.2">
      <c r="D353" s="3"/>
    </row>
    <row r="354" spans="4:4" x14ac:dyDescent="0.2">
      <c r="D354" s="3"/>
    </row>
    <row r="355" spans="4:4" x14ac:dyDescent="0.2">
      <c r="D355" s="3"/>
    </row>
    <row r="356" spans="4:4" x14ac:dyDescent="0.2">
      <c r="D356" s="3"/>
    </row>
    <row r="357" spans="4:4" x14ac:dyDescent="0.2">
      <c r="D357" s="3"/>
    </row>
    <row r="358" spans="4:4" x14ac:dyDescent="0.2">
      <c r="D358" s="3"/>
    </row>
    <row r="359" spans="4:4" x14ac:dyDescent="0.2">
      <c r="D359" s="3"/>
    </row>
    <row r="360" spans="4:4" x14ac:dyDescent="0.2">
      <c r="D360" s="3"/>
    </row>
    <row r="361" spans="4:4" x14ac:dyDescent="0.2">
      <c r="D361" s="3"/>
    </row>
    <row r="362" spans="4:4" x14ac:dyDescent="0.2">
      <c r="D362" s="3"/>
    </row>
    <row r="363" spans="4:4" x14ac:dyDescent="0.2">
      <c r="D363" s="3"/>
    </row>
    <row r="364" spans="4:4" x14ac:dyDescent="0.2">
      <c r="D364" s="3"/>
    </row>
  </sheetData>
  <mergeCells count="36">
    <mergeCell ref="L36:N36"/>
    <mergeCell ref="A1:J1"/>
    <mergeCell ref="A4:J4"/>
    <mergeCell ref="I25:J25"/>
    <mergeCell ref="A2:J2"/>
    <mergeCell ref="I20:J20"/>
    <mergeCell ref="I21:J21"/>
    <mergeCell ref="I19:J19"/>
    <mergeCell ref="I7:J7"/>
    <mergeCell ref="I8:J8"/>
    <mergeCell ref="I22:J22"/>
    <mergeCell ref="I23:J23"/>
    <mergeCell ref="I24:J24"/>
    <mergeCell ref="I13:J13"/>
    <mergeCell ref="G5:H5"/>
    <mergeCell ref="I11:J11"/>
    <mergeCell ref="D30:J30"/>
    <mergeCell ref="A36:H36"/>
    <mergeCell ref="D31:J33"/>
    <mergeCell ref="I14:J14"/>
    <mergeCell ref="I15:J15"/>
    <mergeCell ref="I16:J16"/>
    <mergeCell ref="I17:J17"/>
    <mergeCell ref="I18:J18"/>
    <mergeCell ref="I27:J27"/>
    <mergeCell ref="I26:J26"/>
    <mergeCell ref="F27:H27"/>
    <mergeCell ref="I10:J10"/>
    <mergeCell ref="I12:J12"/>
    <mergeCell ref="L4:O4"/>
    <mergeCell ref="A3:C3"/>
    <mergeCell ref="I6:J6"/>
    <mergeCell ref="D3:G3"/>
    <mergeCell ref="I3:J3"/>
    <mergeCell ref="I5:J5"/>
    <mergeCell ref="I9:J9"/>
  </mergeCells>
  <phoneticPr fontId="0" type="noConversion"/>
  <pageMargins left="0.75" right="0.75" top="1" bottom="1.25" header="0.5" footer="0.5"/>
  <pageSetup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8F694-2E24-4BD7-999A-6E7295DC63A2}">
  <dimension ref="A1:T364"/>
  <sheetViews>
    <sheetView showGridLines="0" zoomScaleNormal="100" workbookViewId="0">
      <selection activeCell="F51" sqref="F51"/>
    </sheetView>
  </sheetViews>
  <sheetFormatPr defaultRowHeight="12.75" x14ac:dyDescent="0.2"/>
  <cols>
    <col min="1" max="1" width="28.5703125" bestFit="1" customWidth="1"/>
    <col min="2" max="2" width="11.85546875" customWidth="1"/>
    <col min="3" max="3" width="12.85546875" customWidth="1"/>
    <col min="4" max="4" width="11.140625" customWidth="1"/>
    <col min="5" max="5" width="9.140625" customWidth="1"/>
    <col min="6" max="6" width="12" customWidth="1"/>
    <col min="7" max="7" width="6.28515625" customWidth="1"/>
    <col min="8" max="8" width="7.85546875" customWidth="1"/>
    <col min="9" max="9" width="10.28515625" bestFit="1" customWidth="1"/>
    <col min="10" max="10" width="10" customWidth="1"/>
    <col min="11" max="11" width="16.28515625" customWidth="1"/>
    <col min="12" max="12" width="15.28515625" style="2" hidden="1" customWidth="1"/>
    <col min="13" max="14" width="11.42578125" hidden="1" customWidth="1"/>
    <col min="15" max="15" width="12.140625" hidden="1" customWidth="1"/>
    <col min="17" max="17" width="10.42578125" customWidth="1"/>
  </cols>
  <sheetData>
    <row r="1" spans="1:20" ht="20.25" x14ac:dyDescent="0.3">
      <c r="A1" s="179" t="s">
        <v>38</v>
      </c>
      <c r="B1" s="179"/>
      <c r="C1" s="179"/>
      <c r="D1" s="179"/>
      <c r="E1" s="179"/>
      <c r="F1" s="179"/>
      <c r="G1" s="179"/>
      <c r="H1" s="179"/>
      <c r="I1" s="179"/>
      <c r="J1" s="180"/>
    </row>
    <row r="2" spans="1:20" ht="13.5" thickBot="1" x14ac:dyDescent="0.25">
      <c r="A2" s="185" t="s">
        <v>39</v>
      </c>
      <c r="B2" s="185"/>
      <c r="C2" s="185"/>
      <c r="D2" s="185"/>
      <c r="E2" s="185"/>
      <c r="F2" s="185"/>
      <c r="G2" s="185"/>
      <c r="H2" s="185"/>
      <c r="I2" s="185"/>
      <c r="J2" s="186"/>
    </row>
    <row r="3" spans="1:20" ht="13.5" thickBot="1" x14ac:dyDescent="0.25">
      <c r="A3" s="151" t="s">
        <v>40</v>
      </c>
      <c r="B3" s="151"/>
      <c r="C3" s="151"/>
      <c r="D3" s="154" t="s">
        <v>80</v>
      </c>
      <c r="E3" s="155"/>
      <c r="F3" s="155"/>
      <c r="G3" s="156"/>
      <c r="H3" s="31" t="s">
        <v>41</v>
      </c>
      <c r="I3" s="157">
        <v>45873</v>
      </c>
      <c r="J3" s="158"/>
    </row>
    <row r="4" spans="1:20" ht="13.5" thickBot="1" x14ac:dyDescent="0.25">
      <c r="A4" s="181" t="s">
        <v>23</v>
      </c>
      <c r="B4" s="182"/>
      <c r="C4" s="182"/>
      <c r="D4" s="182"/>
      <c r="E4" s="182"/>
      <c r="F4" s="182"/>
      <c r="G4" s="182"/>
      <c r="H4" s="182"/>
      <c r="I4" s="183"/>
      <c r="J4" s="184"/>
      <c r="L4" s="148" t="s">
        <v>66</v>
      </c>
      <c r="M4" s="149"/>
      <c r="N4" s="149"/>
      <c r="O4" s="150"/>
    </row>
    <row r="5" spans="1:20" s="1" customFormat="1" ht="51.75" thickBot="1" x14ac:dyDescent="0.25">
      <c r="A5" s="59" t="s">
        <v>0</v>
      </c>
      <c r="B5" s="60" t="s">
        <v>1</v>
      </c>
      <c r="C5" s="60" t="s">
        <v>2</v>
      </c>
      <c r="D5" s="60" t="s">
        <v>3</v>
      </c>
      <c r="E5" s="60" t="s">
        <v>4</v>
      </c>
      <c r="F5" s="60" t="s">
        <v>6</v>
      </c>
      <c r="G5" s="187" t="s">
        <v>43</v>
      </c>
      <c r="H5" s="188"/>
      <c r="I5" s="159" t="s">
        <v>5</v>
      </c>
      <c r="J5" s="160"/>
      <c r="K5" s="42" t="s">
        <v>44</v>
      </c>
      <c r="L5" s="61" t="s">
        <v>45</v>
      </c>
      <c r="M5" s="62" t="s">
        <v>46</v>
      </c>
      <c r="N5" s="96" t="s">
        <v>69</v>
      </c>
      <c r="O5" s="77" t="s">
        <v>56</v>
      </c>
      <c r="P5"/>
      <c r="Q5"/>
      <c r="R5"/>
      <c r="S5"/>
      <c r="T5"/>
    </row>
    <row r="6" spans="1:20" ht="13.5" customHeight="1" x14ac:dyDescent="0.25">
      <c r="A6" s="27" t="s">
        <v>80</v>
      </c>
      <c r="B6" s="102"/>
      <c r="C6" s="103"/>
      <c r="D6" s="104">
        <v>1</v>
      </c>
      <c r="E6" s="105">
        <v>1.91</v>
      </c>
      <c r="F6" s="102" t="s">
        <v>72</v>
      </c>
      <c r="G6" s="103"/>
      <c r="H6" s="63" t="s">
        <v>74</v>
      </c>
      <c r="I6" s="152">
        <f>IF(D6&gt;0,D6*E6," " )</f>
        <v>1.91</v>
      </c>
      <c r="J6" s="153"/>
      <c r="K6" s="43" t="s">
        <v>87</v>
      </c>
      <c r="L6" s="57">
        <f>IF(D6&gt;0,D6*$B$30*55," " )</f>
        <v>509.79500000000002</v>
      </c>
      <c r="M6" s="58">
        <f>IF(D6&gt;0,L6*100," ")</f>
        <v>50979.5</v>
      </c>
      <c r="N6" s="78">
        <f>IF(D6&gt;0,L6/55," ")</f>
        <v>9.2690000000000001</v>
      </c>
      <c r="O6" s="79">
        <f>IF(D6&gt;0,G6/N6," " )</f>
        <v>0</v>
      </c>
      <c r="P6" s="46"/>
    </row>
    <row r="7" spans="1:20" ht="13.5" hidden="1" customHeight="1" x14ac:dyDescent="0.25">
      <c r="A7" s="32"/>
      <c r="B7" s="67"/>
      <c r="C7" s="68"/>
      <c r="D7" s="69"/>
      <c r="E7" s="70"/>
      <c r="F7" s="67"/>
      <c r="G7" s="67"/>
      <c r="H7" s="68"/>
      <c r="I7" s="146" t="str">
        <f>IF(D7&gt;0,D7*E7," " )</f>
        <v xml:space="preserve"> </v>
      </c>
      <c r="J7" s="147"/>
      <c r="K7" s="43"/>
      <c r="L7" s="57" t="str">
        <f t="shared" ref="L7:L26" si="0">IF(D7&gt;0,D7*$B$30*55," " )</f>
        <v xml:space="preserve"> </v>
      </c>
      <c r="M7" s="58" t="str">
        <f t="shared" ref="M7:M26" si="1">IF(D7&gt;0,L7*100," ")</f>
        <v xml:space="preserve"> </v>
      </c>
      <c r="N7" s="78" t="str">
        <f t="shared" ref="N7:N26" si="2">IF(D7&gt;0,L7/55," ")</f>
        <v xml:space="preserve"> </v>
      </c>
      <c r="O7" s="79" t="str">
        <f t="shared" ref="O7:O26" si="3">IF(D7&gt;0,G7/N7," " )</f>
        <v xml:space="preserve"> </v>
      </c>
      <c r="P7" s="46"/>
    </row>
    <row r="8" spans="1:20" ht="13.5" hidden="1" customHeight="1" x14ac:dyDescent="0.25">
      <c r="A8" s="27"/>
      <c r="B8" s="67"/>
      <c r="C8" s="68"/>
      <c r="D8" s="69"/>
      <c r="E8" s="70"/>
      <c r="F8" s="67"/>
      <c r="G8" s="67"/>
      <c r="H8" s="68"/>
      <c r="I8" s="146" t="str">
        <f t="shared" ref="I8:I26" si="4">IF(D8&gt;0,D8*E8," " )</f>
        <v xml:space="preserve"> </v>
      </c>
      <c r="J8" s="147"/>
      <c r="K8" s="43"/>
      <c r="L8" s="57" t="str">
        <f t="shared" si="0"/>
        <v xml:space="preserve"> </v>
      </c>
      <c r="M8" s="58" t="str">
        <f t="shared" si="1"/>
        <v xml:space="preserve"> </v>
      </c>
      <c r="N8" s="78" t="str">
        <f t="shared" si="2"/>
        <v xml:space="preserve"> </v>
      </c>
      <c r="O8" s="79" t="str">
        <f t="shared" si="3"/>
        <v xml:space="preserve"> </v>
      </c>
      <c r="P8" s="46"/>
    </row>
    <row r="9" spans="1:20" ht="13.5" hidden="1" customHeight="1" x14ac:dyDescent="0.25">
      <c r="A9" s="27"/>
      <c r="B9" s="67"/>
      <c r="C9" s="68"/>
      <c r="D9" s="69"/>
      <c r="E9" s="70"/>
      <c r="F9" s="67"/>
      <c r="G9" s="67"/>
      <c r="H9" s="68"/>
      <c r="I9" s="146" t="str">
        <f t="shared" si="4"/>
        <v xml:space="preserve"> </v>
      </c>
      <c r="J9" s="147"/>
      <c r="K9" s="44"/>
      <c r="L9" s="57" t="str">
        <f t="shared" si="0"/>
        <v xml:space="preserve"> </v>
      </c>
      <c r="M9" s="58" t="str">
        <f t="shared" si="1"/>
        <v xml:space="preserve"> </v>
      </c>
      <c r="N9" s="78" t="str">
        <f t="shared" si="2"/>
        <v xml:space="preserve"> </v>
      </c>
      <c r="O9" s="79" t="str">
        <f t="shared" si="3"/>
        <v xml:space="preserve"> </v>
      </c>
      <c r="P9" s="46"/>
    </row>
    <row r="10" spans="1:20" ht="13.5" hidden="1" customHeight="1" x14ac:dyDescent="0.25">
      <c r="A10" s="27"/>
      <c r="B10" s="68"/>
      <c r="C10" s="68"/>
      <c r="D10" s="69"/>
      <c r="E10" s="70"/>
      <c r="F10" s="67"/>
      <c r="G10" s="67"/>
      <c r="H10" s="68"/>
      <c r="I10" s="146" t="str">
        <f t="shared" si="4"/>
        <v xml:space="preserve"> </v>
      </c>
      <c r="J10" s="147"/>
      <c r="K10" s="45"/>
      <c r="L10" s="57" t="str">
        <f t="shared" si="0"/>
        <v xml:space="preserve"> </v>
      </c>
      <c r="M10" s="58" t="str">
        <f t="shared" si="1"/>
        <v xml:space="preserve"> </v>
      </c>
      <c r="N10" s="78" t="str">
        <f t="shared" si="2"/>
        <v xml:space="preserve"> </v>
      </c>
      <c r="O10" s="79" t="str">
        <f t="shared" si="3"/>
        <v xml:space="preserve"> </v>
      </c>
      <c r="P10" s="46"/>
    </row>
    <row r="11" spans="1:20" ht="13.5" hidden="1" customHeight="1" x14ac:dyDescent="0.25">
      <c r="A11" s="27"/>
      <c r="B11" s="67"/>
      <c r="C11" s="68"/>
      <c r="D11" s="69"/>
      <c r="E11" s="70"/>
      <c r="F11" s="67"/>
      <c r="G11" s="67"/>
      <c r="H11" s="68"/>
      <c r="I11" s="146" t="str">
        <f t="shared" si="4"/>
        <v xml:space="preserve"> </v>
      </c>
      <c r="J11" s="147"/>
      <c r="K11" s="44"/>
      <c r="L11" s="57" t="str">
        <f t="shared" si="0"/>
        <v xml:space="preserve"> </v>
      </c>
      <c r="M11" s="58" t="str">
        <f t="shared" si="1"/>
        <v xml:space="preserve"> </v>
      </c>
      <c r="N11" s="78" t="str">
        <f t="shared" si="2"/>
        <v xml:space="preserve"> </v>
      </c>
      <c r="O11" s="79" t="str">
        <f t="shared" si="3"/>
        <v xml:space="preserve"> </v>
      </c>
    </row>
    <row r="12" spans="1:20" ht="13.5" hidden="1" customHeight="1" x14ac:dyDescent="0.25">
      <c r="A12" s="27"/>
      <c r="B12" s="67"/>
      <c r="C12" s="68"/>
      <c r="D12" s="69"/>
      <c r="E12" s="70"/>
      <c r="F12" s="67"/>
      <c r="G12" s="67"/>
      <c r="H12" s="68"/>
      <c r="I12" s="146" t="str">
        <f t="shared" si="4"/>
        <v xml:space="preserve"> </v>
      </c>
      <c r="J12" s="147"/>
      <c r="K12" s="44"/>
      <c r="L12" s="57" t="str">
        <f t="shared" si="0"/>
        <v xml:space="preserve"> </v>
      </c>
      <c r="M12" s="58" t="str">
        <f t="shared" si="1"/>
        <v xml:space="preserve"> </v>
      </c>
      <c r="N12" s="78" t="str">
        <f t="shared" si="2"/>
        <v xml:space="preserve"> </v>
      </c>
      <c r="O12" s="79" t="str">
        <f t="shared" si="3"/>
        <v xml:space="preserve"> </v>
      </c>
    </row>
    <row r="13" spans="1:20" ht="13.5" hidden="1" customHeight="1" x14ac:dyDescent="0.25">
      <c r="A13" s="28"/>
      <c r="B13" s="68"/>
      <c r="C13" s="68"/>
      <c r="D13" s="69"/>
      <c r="E13" s="70"/>
      <c r="F13" s="68"/>
      <c r="G13" s="68"/>
      <c r="H13" s="68"/>
      <c r="I13" s="146" t="str">
        <f t="shared" si="4"/>
        <v xml:space="preserve"> </v>
      </c>
      <c r="J13" s="147"/>
      <c r="K13" s="44"/>
      <c r="L13" s="57" t="str">
        <f t="shared" si="0"/>
        <v xml:space="preserve"> </v>
      </c>
      <c r="M13" s="58" t="str">
        <f t="shared" si="1"/>
        <v xml:space="preserve"> </v>
      </c>
      <c r="N13" s="78" t="str">
        <f t="shared" si="2"/>
        <v xml:space="preserve"> </v>
      </c>
      <c r="O13" s="79" t="str">
        <f t="shared" si="3"/>
        <v xml:space="preserve"> </v>
      </c>
    </row>
    <row r="14" spans="1:20" ht="13.5" hidden="1" customHeight="1" x14ac:dyDescent="0.25">
      <c r="A14" s="27"/>
      <c r="B14" s="67"/>
      <c r="C14" s="68"/>
      <c r="D14" s="69"/>
      <c r="E14" s="70"/>
      <c r="F14" s="68"/>
      <c r="G14" s="68"/>
      <c r="H14" s="68"/>
      <c r="I14" s="146" t="str">
        <f t="shared" si="4"/>
        <v xml:space="preserve"> </v>
      </c>
      <c r="J14" s="147"/>
      <c r="K14" s="44"/>
      <c r="L14" s="57" t="str">
        <f t="shared" si="0"/>
        <v xml:space="preserve"> </v>
      </c>
      <c r="M14" s="58" t="str">
        <f t="shared" si="1"/>
        <v xml:space="preserve"> </v>
      </c>
      <c r="N14" s="78" t="str">
        <f t="shared" si="2"/>
        <v xml:space="preserve"> </v>
      </c>
      <c r="O14" s="79" t="str">
        <f t="shared" si="3"/>
        <v xml:space="preserve"> </v>
      </c>
    </row>
    <row r="15" spans="1:20" ht="13.5" hidden="1" customHeight="1" x14ac:dyDescent="0.25">
      <c r="A15" s="28"/>
      <c r="B15" s="68"/>
      <c r="C15" s="68"/>
      <c r="D15" s="69"/>
      <c r="E15" s="70"/>
      <c r="F15" s="68"/>
      <c r="G15" s="68"/>
      <c r="H15" s="68"/>
      <c r="I15" s="146" t="str">
        <f t="shared" si="4"/>
        <v xml:space="preserve"> </v>
      </c>
      <c r="J15" s="147"/>
      <c r="K15" s="44"/>
      <c r="L15" s="57" t="str">
        <f t="shared" si="0"/>
        <v xml:space="preserve"> </v>
      </c>
      <c r="M15" s="58" t="str">
        <f t="shared" si="1"/>
        <v xml:space="preserve"> </v>
      </c>
      <c r="N15" s="78" t="str">
        <f t="shared" si="2"/>
        <v xml:space="preserve"> </v>
      </c>
      <c r="O15" s="79" t="str">
        <f t="shared" si="3"/>
        <v xml:space="preserve"> </v>
      </c>
    </row>
    <row r="16" spans="1:20" ht="13.5" hidden="1" customHeight="1" x14ac:dyDescent="0.25">
      <c r="A16" s="27"/>
      <c r="B16" s="67"/>
      <c r="C16" s="68"/>
      <c r="D16" s="69"/>
      <c r="E16" s="70"/>
      <c r="F16" s="68"/>
      <c r="G16" s="68"/>
      <c r="H16" s="68"/>
      <c r="I16" s="146" t="str">
        <f t="shared" si="4"/>
        <v xml:space="preserve"> </v>
      </c>
      <c r="J16" s="147"/>
      <c r="K16" s="44"/>
      <c r="L16" s="57" t="str">
        <f t="shared" si="0"/>
        <v xml:space="preserve"> </v>
      </c>
      <c r="M16" s="58" t="str">
        <f t="shared" si="1"/>
        <v xml:space="preserve"> </v>
      </c>
      <c r="N16" s="78" t="str">
        <f t="shared" si="2"/>
        <v xml:space="preserve"> </v>
      </c>
      <c r="O16" s="79" t="str">
        <f t="shared" si="3"/>
        <v xml:space="preserve"> </v>
      </c>
    </row>
    <row r="17" spans="1:15" ht="13.5" hidden="1" customHeight="1" x14ac:dyDescent="0.25">
      <c r="A17" s="27"/>
      <c r="B17" s="67"/>
      <c r="C17" s="68"/>
      <c r="D17" s="69"/>
      <c r="E17" s="70"/>
      <c r="F17" s="68"/>
      <c r="G17" s="68"/>
      <c r="H17" s="68"/>
      <c r="I17" s="146" t="str">
        <f t="shared" si="4"/>
        <v xml:space="preserve"> </v>
      </c>
      <c r="J17" s="147"/>
      <c r="K17" s="44"/>
      <c r="L17" s="57" t="str">
        <f t="shared" si="0"/>
        <v xml:space="preserve"> </v>
      </c>
      <c r="M17" s="58" t="str">
        <f t="shared" si="1"/>
        <v xml:space="preserve"> </v>
      </c>
      <c r="N17" s="78" t="str">
        <f t="shared" si="2"/>
        <v xml:space="preserve"> </v>
      </c>
      <c r="O17" s="79" t="str">
        <f t="shared" si="3"/>
        <v xml:space="preserve"> </v>
      </c>
    </row>
    <row r="18" spans="1:15" ht="13.5" hidden="1" customHeight="1" x14ac:dyDescent="0.25">
      <c r="A18" s="27"/>
      <c r="B18" s="67"/>
      <c r="C18" s="68"/>
      <c r="D18" s="69"/>
      <c r="E18" s="70"/>
      <c r="F18" s="68"/>
      <c r="G18" s="68"/>
      <c r="H18" s="68"/>
      <c r="I18" s="146" t="str">
        <f t="shared" si="4"/>
        <v xml:space="preserve"> </v>
      </c>
      <c r="J18" s="147"/>
      <c r="K18" s="44"/>
      <c r="L18" s="57" t="str">
        <f t="shared" si="0"/>
        <v xml:space="preserve"> </v>
      </c>
      <c r="M18" s="58" t="str">
        <f t="shared" si="1"/>
        <v xml:space="preserve"> </v>
      </c>
      <c r="N18" s="78" t="str">
        <f t="shared" si="2"/>
        <v xml:space="preserve"> </v>
      </c>
      <c r="O18" s="79" t="str">
        <f t="shared" si="3"/>
        <v xml:space="preserve"> </v>
      </c>
    </row>
    <row r="19" spans="1:15" ht="13.5" hidden="1" customHeight="1" x14ac:dyDescent="0.25">
      <c r="A19" s="28"/>
      <c r="B19" s="68"/>
      <c r="C19" s="68"/>
      <c r="D19" s="69"/>
      <c r="E19" s="70"/>
      <c r="F19" s="68"/>
      <c r="G19" s="68"/>
      <c r="H19" s="68"/>
      <c r="I19" s="146" t="str">
        <f t="shared" si="4"/>
        <v xml:space="preserve"> </v>
      </c>
      <c r="J19" s="147"/>
      <c r="K19" s="44"/>
      <c r="L19" s="57" t="str">
        <f t="shared" si="0"/>
        <v xml:space="preserve"> </v>
      </c>
      <c r="M19" s="58" t="str">
        <f t="shared" si="1"/>
        <v xml:space="preserve"> </v>
      </c>
      <c r="N19" s="78" t="str">
        <f t="shared" si="2"/>
        <v xml:space="preserve"> </v>
      </c>
      <c r="O19" s="79" t="str">
        <f t="shared" si="3"/>
        <v xml:space="preserve"> </v>
      </c>
    </row>
    <row r="20" spans="1:15" ht="13.5" hidden="1" customHeight="1" x14ac:dyDescent="0.25">
      <c r="A20" s="28"/>
      <c r="B20" s="68"/>
      <c r="C20" s="68"/>
      <c r="D20" s="69"/>
      <c r="E20" s="70"/>
      <c r="F20" s="68"/>
      <c r="G20" s="68"/>
      <c r="H20" s="68"/>
      <c r="I20" s="146" t="str">
        <f t="shared" si="4"/>
        <v xml:space="preserve"> </v>
      </c>
      <c r="J20" s="147"/>
      <c r="K20" s="44"/>
      <c r="L20" s="57" t="str">
        <f t="shared" si="0"/>
        <v xml:space="preserve"> </v>
      </c>
      <c r="M20" s="58" t="str">
        <f t="shared" si="1"/>
        <v xml:space="preserve"> </v>
      </c>
      <c r="N20" s="78" t="str">
        <f t="shared" si="2"/>
        <v xml:space="preserve"> </v>
      </c>
      <c r="O20" s="79" t="str">
        <f t="shared" si="3"/>
        <v xml:space="preserve"> </v>
      </c>
    </row>
    <row r="21" spans="1:15" ht="13.5" hidden="1" customHeight="1" x14ac:dyDescent="0.25">
      <c r="A21" s="28"/>
      <c r="B21" s="68"/>
      <c r="C21" s="68"/>
      <c r="D21" s="69"/>
      <c r="E21" s="70"/>
      <c r="F21" s="68"/>
      <c r="G21" s="68"/>
      <c r="H21" s="68"/>
      <c r="I21" s="146" t="str">
        <f t="shared" si="4"/>
        <v xml:space="preserve"> </v>
      </c>
      <c r="J21" s="147"/>
      <c r="K21" s="44"/>
      <c r="L21" s="57" t="str">
        <f t="shared" si="0"/>
        <v xml:space="preserve"> </v>
      </c>
      <c r="M21" s="58" t="str">
        <f t="shared" si="1"/>
        <v xml:space="preserve"> </v>
      </c>
      <c r="N21" s="78" t="str">
        <f t="shared" si="2"/>
        <v xml:space="preserve"> </v>
      </c>
      <c r="O21" s="79" t="str">
        <f t="shared" si="3"/>
        <v xml:space="preserve"> </v>
      </c>
    </row>
    <row r="22" spans="1:15" ht="13.5" hidden="1" customHeight="1" x14ac:dyDescent="0.25">
      <c r="A22" s="28"/>
      <c r="B22" s="68"/>
      <c r="C22" s="68"/>
      <c r="D22" s="69"/>
      <c r="E22" s="70"/>
      <c r="F22" s="68"/>
      <c r="G22" s="68"/>
      <c r="H22" s="68"/>
      <c r="I22" s="146" t="str">
        <f t="shared" si="4"/>
        <v xml:space="preserve"> </v>
      </c>
      <c r="J22" s="147"/>
      <c r="K22" s="44"/>
      <c r="L22" s="57" t="str">
        <f t="shared" si="0"/>
        <v xml:space="preserve"> </v>
      </c>
      <c r="M22" s="58" t="str">
        <f t="shared" si="1"/>
        <v xml:space="preserve"> </v>
      </c>
      <c r="N22" s="78" t="str">
        <f t="shared" si="2"/>
        <v xml:space="preserve"> </v>
      </c>
      <c r="O22" s="79" t="str">
        <f t="shared" si="3"/>
        <v xml:space="preserve"> </v>
      </c>
    </row>
    <row r="23" spans="1:15" ht="13.5" hidden="1" customHeight="1" x14ac:dyDescent="0.25">
      <c r="A23" s="28"/>
      <c r="B23" s="68"/>
      <c r="C23" s="68"/>
      <c r="D23" s="69"/>
      <c r="E23" s="70"/>
      <c r="F23" s="68"/>
      <c r="G23" s="68"/>
      <c r="H23" s="68"/>
      <c r="I23" s="146" t="str">
        <f t="shared" si="4"/>
        <v xml:space="preserve"> </v>
      </c>
      <c r="J23" s="147"/>
      <c r="K23" s="44"/>
      <c r="L23" s="57" t="str">
        <f t="shared" si="0"/>
        <v xml:space="preserve"> </v>
      </c>
      <c r="M23" s="58" t="str">
        <f t="shared" si="1"/>
        <v xml:space="preserve"> </v>
      </c>
      <c r="N23" s="78" t="str">
        <f t="shared" si="2"/>
        <v xml:space="preserve"> </v>
      </c>
      <c r="O23" s="79" t="str">
        <f t="shared" si="3"/>
        <v xml:space="preserve"> </v>
      </c>
    </row>
    <row r="24" spans="1:15" ht="13.5" hidden="1" customHeight="1" x14ac:dyDescent="0.25">
      <c r="A24" s="28"/>
      <c r="B24" s="68"/>
      <c r="C24" s="68"/>
      <c r="D24" s="69"/>
      <c r="E24" s="70"/>
      <c r="F24" s="68"/>
      <c r="G24" s="68"/>
      <c r="H24" s="68"/>
      <c r="I24" s="146" t="str">
        <f t="shared" si="4"/>
        <v xml:space="preserve"> </v>
      </c>
      <c r="J24" s="147"/>
      <c r="K24" s="44"/>
      <c r="L24" s="57" t="str">
        <f t="shared" si="0"/>
        <v xml:space="preserve"> </v>
      </c>
      <c r="M24" s="58" t="str">
        <f t="shared" si="1"/>
        <v xml:space="preserve"> </v>
      </c>
      <c r="N24" s="78" t="str">
        <f t="shared" si="2"/>
        <v xml:space="preserve"> </v>
      </c>
      <c r="O24" s="79" t="str">
        <f t="shared" si="3"/>
        <v xml:space="preserve"> </v>
      </c>
    </row>
    <row r="25" spans="1:15" ht="13.5" hidden="1" customHeight="1" x14ac:dyDescent="0.25">
      <c r="A25" s="29"/>
      <c r="B25" s="71"/>
      <c r="C25" s="71"/>
      <c r="D25" s="72"/>
      <c r="E25" s="73"/>
      <c r="F25" s="71"/>
      <c r="G25" s="71"/>
      <c r="H25" s="71"/>
      <c r="I25" s="146" t="str">
        <f t="shared" si="4"/>
        <v xml:space="preserve"> </v>
      </c>
      <c r="J25" s="147"/>
      <c r="K25" s="44"/>
      <c r="L25" s="57" t="str">
        <f t="shared" si="0"/>
        <v xml:space="preserve"> </v>
      </c>
      <c r="M25" s="58" t="str">
        <f t="shared" si="1"/>
        <v xml:space="preserve"> </v>
      </c>
      <c r="N25" s="78" t="str">
        <f t="shared" si="2"/>
        <v xml:space="preserve"> </v>
      </c>
      <c r="O25" s="79" t="str">
        <f t="shared" si="3"/>
        <v xml:space="preserve"> </v>
      </c>
    </row>
    <row r="26" spans="1:15" ht="13.5" customHeight="1" thickBot="1" x14ac:dyDescent="0.3">
      <c r="A26" s="55"/>
      <c r="B26" s="74"/>
      <c r="C26" s="74"/>
      <c r="D26" s="75"/>
      <c r="E26" s="76"/>
      <c r="F26" s="74"/>
      <c r="G26" s="74"/>
      <c r="H26" s="74"/>
      <c r="I26" s="171" t="str">
        <f t="shared" si="4"/>
        <v xml:space="preserve"> </v>
      </c>
      <c r="J26" s="172"/>
      <c r="K26" s="44"/>
      <c r="L26" s="81" t="str">
        <f t="shared" si="0"/>
        <v xml:space="preserve"> </v>
      </c>
      <c r="M26" s="82" t="str">
        <f t="shared" si="1"/>
        <v xml:space="preserve"> </v>
      </c>
      <c r="N26" s="53" t="str">
        <f t="shared" si="2"/>
        <v xml:space="preserve"> </v>
      </c>
      <c r="O26" s="83" t="str">
        <f t="shared" si="3"/>
        <v xml:space="preserve"> </v>
      </c>
    </row>
    <row r="27" spans="1:15" ht="13.5" thickBot="1" x14ac:dyDescent="0.25">
      <c r="A27" s="52" t="s">
        <v>22</v>
      </c>
      <c r="B27" s="53"/>
      <c r="C27" s="53"/>
      <c r="D27" s="54">
        <f>SUM(D6:D26)</f>
        <v>1</v>
      </c>
      <c r="E27" s="98"/>
      <c r="F27" s="173" t="s">
        <v>7</v>
      </c>
      <c r="G27" s="174"/>
      <c r="H27" s="175"/>
      <c r="I27" s="169">
        <f>SUM(I6:I26)</f>
        <v>1.91</v>
      </c>
      <c r="J27" s="170"/>
    </row>
    <row r="28" spans="1:15" ht="13.5" thickBot="1" x14ac:dyDescent="0.25">
      <c r="A28" s="23"/>
      <c r="B28" s="24"/>
      <c r="D28" s="3"/>
      <c r="E28" s="4"/>
      <c r="H28" s="25"/>
      <c r="I28" s="26"/>
    </row>
    <row r="29" spans="1:15" ht="13.5" thickBot="1" x14ac:dyDescent="0.25">
      <c r="A29" s="20" t="s">
        <v>42</v>
      </c>
      <c r="B29" s="33"/>
      <c r="D29" s="3"/>
      <c r="E29" s="4"/>
    </row>
    <row r="30" spans="1:15" ht="14.25" thickTop="1" thickBot="1" x14ac:dyDescent="0.25">
      <c r="A30" s="7" t="s">
        <v>8</v>
      </c>
      <c r="B30" s="21">
        <v>9.2690000000000001</v>
      </c>
      <c r="D30" s="161" t="s">
        <v>26</v>
      </c>
      <c r="E30" s="162"/>
      <c r="F30" s="162"/>
      <c r="G30" s="162"/>
      <c r="H30" s="162"/>
      <c r="I30" s="162"/>
      <c r="J30" s="163"/>
    </row>
    <row r="31" spans="1:15" ht="13.5" thickBot="1" x14ac:dyDescent="0.25">
      <c r="A31" s="7" t="s">
        <v>9</v>
      </c>
      <c r="B31" s="6">
        <f>B30*I27</f>
        <v>17.703789999999998</v>
      </c>
      <c r="D31" s="166" t="s">
        <v>81</v>
      </c>
      <c r="E31" s="167"/>
      <c r="F31" s="167"/>
      <c r="G31" s="167"/>
      <c r="H31" s="167"/>
      <c r="I31" s="167"/>
      <c r="J31" s="168"/>
    </row>
    <row r="32" spans="1:15" ht="27" customHeight="1" thickBot="1" x14ac:dyDescent="0.25">
      <c r="A32" s="22" t="s">
        <v>10</v>
      </c>
      <c r="B32" s="19">
        <v>4</v>
      </c>
      <c r="D32" s="166"/>
      <c r="E32" s="167"/>
      <c r="F32" s="167"/>
      <c r="G32" s="167"/>
      <c r="H32" s="167"/>
      <c r="I32" s="167"/>
      <c r="J32" s="168"/>
    </row>
    <row r="33" spans="1:16" ht="26.25" thickBot="1" x14ac:dyDescent="0.25">
      <c r="A33" s="22" t="s">
        <v>51</v>
      </c>
      <c r="B33" s="21">
        <v>1</v>
      </c>
      <c r="D33" s="166"/>
      <c r="E33" s="167"/>
      <c r="F33" s="167"/>
      <c r="G33" s="167"/>
      <c r="H33" s="167"/>
      <c r="I33" s="167"/>
      <c r="J33" s="168"/>
    </row>
    <row r="34" spans="1:16" x14ac:dyDescent="0.2">
      <c r="A34" s="22" t="s">
        <v>34</v>
      </c>
      <c r="B34" s="6">
        <v>30</v>
      </c>
      <c r="D34" s="17"/>
      <c r="E34" s="17"/>
      <c r="F34" s="17"/>
      <c r="G34" s="17"/>
      <c r="H34" s="17"/>
      <c r="I34" s="17"/>
      <c r="J34" s="17"/>
    </row>
    <row r="35" spans="1:16" ht="13.5" thickBot="1" x14ac:dyDescent="0.25">
      <c r="A35" s="12" t="s">
        <v>25</v>
      </c>
      <c r="B35" s="8">
        <v>1.25</v>
      </c>
    </row>
    <row r="36" spans="1:16" ht="13.5" thickBot="1" x14ac:dyDescent="0.25">
      <c r="A36" s="164" t="s">
        <v>20</v>
      </c>
      <c r="B36" s="164"/>
      <c r="C36" s="164"/>
      <c r="D36" s="164"/>
      <c r="E36" s="164"/>
      <c r="F36" s="165"/>
      <c r="G36" s="165"/>
      <c r="H36" s="165"/>
      <c r="I36" s="16"/>
      <c r="K36" s="86"/>
      <c r="L36" s="176" t="s">
        <v>68</v>
      </c>
      <c r="M36" s="177"/>
      <c r="N36" s="178"/>
      <c r="O36" s="86"/>
      <c r="P36" s="86"/>
    </row>
    <row r="37" spans="1:16" ht="51" x14ac:dyDescent="0.2">
      <c r="A37" s="34" t="s">
        <v>30</v>
      </c>
      <c r="B37" s="35" t="s">
        <v>28</v>
      </c>
      <c r="C37" s="35" t="s">
        <v>36</v>
      </c>
      <c r="D37" s="35" t="s">
        <v>35</v>
      </c>
      <c r="E37" s="35" t="s">
        <v>37</v>
      </c>
      <c r="F37" s="35" t="s">
        <v>32</v>
      </c>
      <c r="G37" s="35"/>
      <c r="H37" s="35" t="s">
        <v>29</v>
      </c>
      <c r="I37" s="35" t="s">
        <v>55</v>
      </c>
      <c r="J37" s="51" t="s">
        <v>31</v>
      </c>
      <c r="K37" s="86"/>
      <c r="L37" s="87" t="s">
        <v>24</v>
      </c>
      <c r="M37" s="88" t="s">
        <v>27</v>
      </c>
      <c r="N37" s="88" t="s">
        <v>33</v>
      </c>
      <c r="P37" s="86"/>
    </row>
    <row r="38" spans="1:16" hidden="1" x14ac:dyDescent="0.2">
      <c r="A38" s="84"/>
      <c r="B38" s="18"/>
      <c r="C38" s="5">
        <f t="shared" ref="C38:C46" si="5">($B$32+$B$33*N38)*$B$34/500</f>
        <v>2.94</v>
      </c>
      <c r="D38" s="5">
        <f>$B$35</f>
        <v>1.25</v>
      </c>
      <c r="E38" s="5" t="str">
        <f t="shared" ref="E38:E46" si="6">IF(B38&gt;0,C38+D38+B38/L38," ")</f>
        <v xml:space="preserve"> </v>
      </c>
      <c r="F38" s="50" t="s">
        <v>47</v>
      </c>
      <c r="G38" s="15">
        <v>16</v>
      </c>
      <c r="H38" s="39" t="str">
        <f>IF(B38&gt;0,$B$31+E38," ")</f>
        <v xml:space="preserve"> </v>
      </c>
      <c r="I38" s="49" t="str">
        <f>IF(B38&gt;0,H38/G38," ")</f>
        <v xml:space="preserve"> </v>
      </c>
      <c r="J38" s="48"/>
      <c r="K38" s="86"/>
      <c r="L38" s="87">
        <v>6.25E-2</v>
      </c>
      <c r="M38" s="89">
        <f t="shared" ref="M38:M46" si="7">C38/2.5</f>
        <v>1.1759999999999999</v>
      </c>
      <c r="N38" s="89">
        <v>45</v>
      </c>
      <c r="P38" s="86"/>
    </row>
    <row r="39" spans="1:16" hidden="1" x14ac:dyDescent="0.2">
      <c r="A39" s="84"/>
      <c r="B39" s="18"/>
      <c r="C39" s="5">
        <f t="shared" si="5"/>
        <v>1.74</v>
      </c>
      <c r="D39" s="5">
        <f>$B$35</f>
        <v>1.25</v>
      </c>
      <c r="E39" s="5" t="str">
        <f t="shared" si="6"/>
        <v xml:space="preserve"> </v>
      </c>
      <c r="F39" s="15" t="s">
        <v>17</v>
      </c>
      <c r="G39" s="15">
        <v>8</v>
      </c>
      <c r="H39" s="39" t="str">
        <f t="shared" ref="H39:H50" si="8">IF(B39&gt;0,$B$31+E39," ")</f>
        <v xml:space="preserve"> </v>
      </c>
      <c r="I39" s="49" t="str">
        <f>IF(B39&gt;0,H39/G39," ")</f>
        <v xml:space="preserve"> </v>
      </c>
      <c r="J39" s="36"/>
      <c r="K39" s="86"/>
      <c r="L39" s="87">
        <v>0.125</v>
      </c>
      <c r="M39" s="89">
        <f t="shared" si="7"/>
        <v>0.69599999999999995</v>
      </c>
      <c r="N39" s="89">
        <v>25</v>
      </c>
      <c r="P39" s="86"/>
    </row>
    <row r="40" spans="1:16" hidden="1" x14ac:dyDescent="0.2">
      <c r="A40" s="84"/>
      <c r="B40" s="18"/>
      <c r="C40" s="5">
        <f t="shared" si="5"/>
        <v>1.1797590361445784</v>
      </c>
      <c r="D40" s="5">
        <f t="shared" ref="D40:D50" si="9">$B$35</f>
        <v>1.25</v>
      </c>
      <c r="E40" s="5" t="str">
        <f t="shared" si="6"/>
        <v xml:space="preserve"> </v>
      </c>
      <c r="F40" s="15" t="s">
        <v>11</v>
      </c>
      <c r="G40" s="15">
        <v>4</v>
      </c>
      <c r="H40" s="39" t="str">
        <f t="shared" si="8"/>
        <v xml:space="preserve"> </v>
      </c>
      <c r="I40" s="49" t="str">
        <f>IF(B40&gt;0,H40/G40," ")</f>
        <v xml:space="preserve"> </v>
      </c>
      <c r="J40" s="36"/>
      <c r="K40" s="86"/>
      <c r="L40" s="87">
        <v>0.25</v>
      </c>
      <c r="M40" s="89">
        <f t="shared" si="7"/>
        <v>0.47190361445783136</v>
      </c>
      <c r="N40" s="91">
        <v>15.66265060240964</v>
      </c>
      <c r="P40" s="86"/>
    </row>
    <row r="41" spans="1:16" x14ac:dyDescent="0.2">
      <c r="A41" s="84" t="s">
        <v>84</v>
      </c>
      <c r="B41" s="18">
        <v>4.7457000000000003</v>
      </c>
      <c r="C41" s="5">
        <f t="shared" si="5"/>
        <v>0.6737349397590362</v>
      </c>
      <c r="D41" s="5">
        <f t="shared" si="9"/>
        <v>1.25</v>
      </c>
      <c r="E41" s="5">
        <f t="shared" si="6"/>
        <v>6.6694349397590367</v>
      </c>
      <c r="F41" s="15" t="s">
        <v>12</v>
      </c>
      <c r="G41" s="15">
        <v>1</v>
      </c>
      <c r="H41" s="39">
        <f t="shared" si="8"/>
        <v>24.373224939759034</v>
      </c>
      <c r="I41" s="49">
        <f>IF(B41&gt;0,H41," ")</f>
        <v>24.373224939759034</v>
      </c>
      <c r="J41" s="36"/>
      <c r="K41" s="86"/>
      <c r="L41" s="87">
        <v>1</v>
      </c>
      <c r="M41" s="89">
        <f t="shared" si="7"/>
        <v>0.26949397590361446</v>
      </c>
      <c r="N41" s="91">
        <v>7.2289156626506026</v>
      </c>
      <c r="P41" s="86"/>
    </row>
    <row r="42" spans="1:16" x14ac:dyDescent="0.2">
      <c r="A42" s="84" t="s">
        <v>59</v>
      </c>
      <c r="B42" s="18">
        <f>'Nitric 70% ACS'!B42</f>
        <v>10.722</v>
      </c>
      <c r="C42" s="5">
        <f t="shared" si="5"/>
        <v>0.45686746987951815</v>
      </c>
      <c r="D42" s="5">
        <f t="shared" si="9"/>
        <v>1.25</v>
      </c>
      <c r="E42" s="5">
        <f t="shared" si="6"/>
        <v>3.8512674698795184</v>
      </c>
      <c r="F42" s="15" t="s">
        <v>13</v>
      </c>
      <c r="G42" s="15">
        <v>5</v>
      </c>
      <c r="H42" s="39">
        <f t="shared" si="8"/>
        <v>21.555057469879515</v>
      </c>
      <c r="I42" s="49">
        <f>IF(B42&gt;0,H42*G42," ")</f>
        <v>107.77528734939757</v>
      </c>
      <c r="J42" s="36"/>
      <c r="K42" s="86"/>
      <c r="L42" s="87">
        <v>5</v>
      </c>
      <c r="M42" s="89">
        <f t="shared" si="7"/>
        <v>0.18274698795180727</v>
      </c>
      <c r="N42" s="91">
        <v>3.6144578313253013</v>
      </c>
      <c r="P42" s="86"/>
    </row>
    <row r="43" spans="1:16" hidden="1" x14ac:dyDescent="0.2">
      <c r="A43" s="84"/>
      <c r="B43" s="18">
        <f>'Nitric 70% ACS'!B43</f>
        <v>0</v>
      </c>
      <c r="C43" s="5">
        <f t="shared" si="5"/>
        <v>0.40799999999999997</v>
      </c>
      <c r="D43" s="5">
        <f t="shared" si="9"/>
        <v>1.25</v>
      </c>
      <c r="E43" s="5" t="str">
        <f t="shared" si="6"/>
        <v xml:space="preserve"> </v>
      </c>
      <c r="F43" s="15" t="s">
        <v>18</v>
      </c>
      <c r="G43" s="15">
        <v>15</v>
      </c>
      <c r="H43" s="39" t="str">
        <f t="shared" si="8"/>
        <v xml:space="preserve"> </v>
      </c>
      <c r="I43" s="49" t="str">
        <f t="shared" ref="I43:I46" si="10">IF(B43&gt;0,H43*G43," ")</f>
        <v xml:space="preserve"> </v>
      </c>
      <c r="J43" s="36"/>
      <c r="K43" s="86"/>
      <c r="L43" s="87">
        <v>15</v>
      </c>
      <c r="M43" s="89">
        <f t="shared" si="7"/>
        <v>0.16319999999999998</v>
      </c>
      <c r="N43" s="89">
        <v>2.8</v>
      </c>
      <c r="P43" s="86"/>
    </row>
    <row r="44" spans="1:16" hidden="1" x14ac:dyDescent="0.2">
      <c r="A44" s="84"/>
      <c r="B44" s="18">
        <f>'Nitric 70% ACS'!B44</f>
        <v>0</v>
      </c>
      <c r="C44" s="5">
        <f t="shared" si="5"/>
        <v>0.38457831325301201</v>
      </c>
      <c r="D44" s="5">
        <f t="shared" si="9"/>
        <v>1.25</v>
      </c>
      <c r="E44" s="5" t="str">
        <f t="shared" si="6"/>
        <v xml:space="preserve"> </v>
      </c>
      <c r="F44" s="15" t="s">
        <v>14</v>
      </c>
      <c r="G44" s="15">
        <v>20</v>
      </c>
      <c r="H44" s="39" t="str">
        <f t="shared" si="8"/>
        <v xml:space="preserve"> </v>
      </c>
      <c r="I44" s="49" t="str">
        <f t="shared" si="10"/>
        <v xml:space="preserve"> </v>
      </c>
      <c r="J44" s="36"/>
      <c r="K44" s="86"/>
      <c r="L44" s="87">
        <v>20</v>
      </c>
      <c r="M44" s="89">
        <f t="shared" si="7"/>
        <v>0.1538313253012048</v>
      </c>
      <c r="N44" s="91">
        <v>2.4096385542168677</v>
      </c>
      <c r="P44" s="86"/>
    </row>
    <row r="45" spans="1:16" hidden="1" x14ac:dyDescent="0.2">
      <c r="A45" s="84"/>
      <c r="B45" s="18">
        <f>'Nitric 70% ACS'!B45</f>
        <v>0</v>
      </c>
      <c r="C45" s="5">
        <f t="shared" si="5"/>
        <v>0.34843373493975904</v>
      </c>
      <c r="D45" s="5">
        <f t="shared" si="9"/>
        <v>1.25</v>
      </c>
      <c r="E45" s="5" t="str">
        <f t="shared" si="6"/>
        <v xml:space="preserve"> </v>
      </c>
      <c r="F45" s="15" t="s">
        <v>15</v>
      </c>
      <c r="G45" s="15">
        <v>30</v>
      </c>
      <c r="H45" s="39" t="str">
        <f t="shared" si="8"/>
        <v xml:space="preserve"> </v>
      </c>
      <c r="I45" s="49" t="str">
        <f t="shared" si="10"/>
        <v xml:space="preserve"> </v>
      </c>
      <c r="J45" s="36"/>
      <c r="K45" s="86"/>
      <c r="L45" s="87">
        <v>30</v>
      </c>
      <c r="M45" s="89">
        <f t="shared" si="7"/>
        <v>0.13937349397590362</v>
      </c>
      <c r="N45" s="91">
        <v>1.8072289156626506</v>
      </c>
      <c r="P45" s="86"/>
    </row>
    <row r="46" spans="1:16" hidden="1" x14ac:dyDescent="0.2">
      <c r="A46" s="84" t="s">
        <v>60</v>
      </c>
      <c r="B46" s="18">
        <f>'Nitric 70% ACS'!B46</f>
        <v>31.384</v>
      </c>
      <c r="C46" s="5">
        <f t="shared" si="5"/>
        <v>0.3</v>
      </c>
      <c r="D46" s="5">
        <f t="shared" si="9"/>
        <v>1.25</v>
      </c>
      <c r="E46" s="5">
        <f t="shared" si="6"/>
        <v>2.1206181818181817</v>
      </c>
      <c r="F46" s="15" t="s">
        <v>16</v>
      </c>
      <c r="G46" s="15">
        <v>55</v>
      </c>
      <c r="H46" s="39">
        <f t="shared" si="8"/>
        <v>19.824408181818178</v>
      </c>
      <c r="I46" s="49">
        <f t="shared" si="10"/>
        <v>1090.3424499999999</v>
      </c>
      <c r="J46" s="36"/>
      <c r="K46" s="86"/>
      <c r="L46" s="87">
        <v>55</v>
      </c>
      <c r="M46" s="89">
        <f t="shared" si="7"/>
        <v>0.12</v>
      </c>
      <c r="N46" s="91">
        <v>1</v>
      </c>
      <c r="P46" s="86"/>
    </row>
    <row r="47" spans="1:16" x14ac:dyDescent="0.2">
      <c r="A47" s="84" t="s">
        <v>61</v>
      </c>
      <c r="B47" s="18">
        <v>0</v>
      </c>
      <c r="C47" s="5">
        <f>($B$32+$B$33*N46)*$B$34/500</f>
        <v>0.3</v>
      </c>
      <c r="D47" s="5">
        <f t="shared" si="9"/>
        <v>1.25</v>
      </c>
      <c r="E47" s="5" t="str">
        <f>IF(B47&gt;0,C47+D47+B47/L46," ")</f>
        <v xml:space="preserve"> </v>
      </c>
      <c r="F47" s="30" t="s">
        <v>91</v>
      </c>
      <c r="G47" s="30">
        <v>480</v>
      </c>
      <c r="H47" s="39">
        <v>1.91</v>
      </c>
      <c r="I47" s="49">
        <f>H47*G47</f>
        <v>916.8</v>
      </c>
      <c r="J47" s="36"/>
      <c r="K47" s="86"/>
      <c r="L47" s="87">
        <v>275</v>
      </c>
      <c r="M47" s="89">
        <f>C48/2.5</f>
        <v>0.11045783132530121</v>
      </c>
      <c r="N47" s="91">
        <v>0.60240963855421692</v>
      </c>
      <c r="P47" s="86"/>
    </row>
    <row r="48" spans="1:16" hidden="1" x14ac:dyDescent="0.2">
      <c r="A48" s="84"/>
      <c r="B48" s="18"/>
      <c r="C48" s="5">
        <f>($B$32+$B$33*N47)*$B$34/500</f>
        <v>0.27614457831325301</v>
      </c>
      <c r="D48" s="5">
        <f t="shared" si="9"/>
        <v>1.25</v>
      </c>
      <c r="E48" s="5" t="str">
        <f>IF(B48&gt;0,C48+D48+B48/L47," ")</f>
        <v xml:space="preserve"> </v>
      </c>
      <c r="F48" s="15" t="s">
        <v>19</v>
      </c>
      <c r="G48" s="15">
        <v>275</v>
      </c>
      <c r="H48" s="39" t="str">
        <f t="shared" si="8"/>
        <v xml:space="preserve"> </v>
      </c>
      <c r="I48" s="49" t="str">
        <f t="shared" ref="I48:I50" si="11">IF(B48&gt;0,H48*G48," ")</f>
        <v xml:space="preserve"> </v>
      </c>
      <c r="J48" s="36"/>
      <c r="K48" s="86"/>
      <c r="L48" s="92">
        <v>330</v>
      </c>
      <c r="M48" s="89">
        <f>C50/2.5</f>
        <v>0.11045783132530121</v>
      </c>
      <c r="N48" s="91">
        <v>0.60240963855421692</v>
      </c>
      <c r="P48" s="86"/>
    </row>
    <row r="49" spans="1:16" hidden="1" x14ac:dyDescent="0.2">
      <c r="A49" s="84" t="s">
        <v>62</v>
      </c>
      <c r="B49" s="18">
        <v>80.884</v>
      </c>
      <c r="C49" s="5">
        <f>($B$32+$B$33*N47)*$B$34/500</f>
        <v>0.27614457831325301</v>
      </c>
      <c r="D49" s="5">
        <f t="shared" si="9"/>
        <v>1.25</v>
      </c>
      <c r="E49" s="5">
        <f>IF(B49&gt;0,C49+D49+B49/L48," ")</f>
        <v>1.7712476086162834</v>
      </c>
      <c r="F49" s="15" t="s">
        <v>21</v>
      </c>
      <c r="G49" s="15">
        <v>330</v>
      </c>
      <c r="H49" s="39">
        <f t="shared" si="8"/>
        <v>19.475037608616283</v>
      </c>
      <c r="I49" s="49">
        <f t="shared" si="11"/>
        <v>6426.7624108433738</v>
      </c>
      <c r="J49" s="36"/>
      <c r="K49" s="86"/>
      <c r="L49" s="93"/>
      <c r="M49" s="94"/>
      <c r="N49" s="90"/>
      <c r="O49" s="95"/>
      <c r="P49" s="86"/>
    </row>
    <row r="50" spans="1:16" ht="13.5" hidden="1" thickBot="1" x14ac:dyDescent="0.25">
      <c r="A50" s="85" t="s">
        <v>64</v>
      </c>
      <c r="B50" s="41">
        <v>278.03399999999999</v>
      </c>
      <c r="C50" s="37">
        <f>($B$32+$B$33*N48)*$B$34/500</f>
        <v>0.27614457831325301</v>
      </c>
      <c r="D50" s="37">
        <f t="shared" si="9"/>
        <v>1.25</v>
      </c>
      <c r="E50" s="37">
        <f>IF(B50&gt;0,C50+D50+B50/L48," ")</f>
        <v>2.3686718510405256</v>
      </c>
      <c r="F50" s="11" t="s">
        <v>21</v>
      </c>
      <c r="G50" s="11">
        <v>330</v>
      </c>
      <c r="H50" s="40">
        <f t="shared" si="8"/>
        <v>20.072461851040522</v>
      </c>
      <c r="I50" s="80">
        <f t="shared" si="11"/>
        <v>6623.9124108433725</v>
      </c>
      <c r="J50" s="38"/>
    </row>
    <row r="51" spans="1:16" x14ac:dyDescent="0.2">
      <c r="D51" s="3"/>
      <c r="E51" s="4"/>
    </row>
    <row r="52" spans="1:16" x14ac:dyDescent="0.2">
      <c r="D52" s="3"/>
      <c r="E52" s="4"/>
    </row>
    <row r="53" spans="1:16" x14ac:dyDescent="0.2">
      <c r="D53" s="3"/>
      <c r="E53" s="4"/>
    </row>
    <row r="54" spans="1:16" x14ac:dyDescent="0.2">
      <c r="D54" s="3"/>
      <c r="E54" s="4"/>
    </row>
    <row r="55" spans="1:16" x14ac:dyDescent="0.2">
      <c r="D55" s="3"/>
      <c r="E55" s="4"/>
    </row>
    <row r="56" spans="1:16" x14ac:dyDescent="0.2">
      <c r="D56" s="3"/>
      <c r="E56" s="4"/>
    </row>
    <row r="57" spans="1:16" x14ac:dyDescent="0.2">
      <c r="D57" s="3"/>
      <c r="E57" s="4"/>
    </row>
    <row r="58" spans="1:16" x14ac:dyDescent="0.2">
      <c r="D58" s="3"/>
      <c r="E58" s="4"/>
    </row>
    <row r="59" spans="1:16" x14ac:dyDescent="0.2">
      <c r="D59" s="3"/>
      <c r="E59" s="4"/>
    </row>
    <row r="60" spans="1:16" x14ac:dyDescent="0.2">
      <c r="D60" s="3"/>
      <c r="E60" s="4"/>
    </row>
    <row r="61" spans="1:16" x14ac:dyDescent="0.2">
      <c r="D61" s="3"/>
      <c r="E61" s="4"/>
    </row>
    <row r="62" spans="1:16" x14ac:dyDescent="0.2">
      <c r="D62" s="3"/>
      <c r="E62" s="4"/>
    </row>
    <row r="63" spans="1:16" x14ac:dyDescent="0.2">
      <c r="D63" s="3"/>
      <c r="E63" s="4"/>
    </row>
    <row r="64" spans="1:16" x14ac:dyDescent="0.2">
      <c r="D64" s="3"/>
      <c r="E64" s="4"/>
    </row>
    <row r="65" spans="4:5" x14ac:dyDescent="0.2">
      <c r="D65" s="3"/>
      <c r="E65" s="4"/>
    </row>
    <row r="66" spans="4:5" x14ac:dyDescent="0.2">
      <c r="D66" s="3"/>
      <c r="E66" s="4"/>
    </row>
    <row r="67" spans="4:5" x14ac:dyDescent="0.2">
      <c r="D67" s="3"/>
      <c r="E67" s="4"/>
    </row>
    <row r="68" spans="4:5" x14ac:dyDescent="0.2">
      <c r="D68" s="3"/>
      <c r="E68" s="4"/>
    </row>
    <row r="69" spans="4:5" x14ac:dyDescent="0.2">
      <c r="D69" s="3"/>
      <c r="E69" s="4"/>
    </row>
    <row r="70" spans="4:5" x14ac:dyDescent="0.2">
      <c r="D70" s="3"/>
      <c r="E70" s="4"/>
    </row>
    <row r="71" spans="4:5" x14ac:dyDescent="0.2">
      <c r="D71" s="3"/>
      <c r="E71" s="4"/>
    </row>
    <row r="72" spans="4:5" x14ac:dyDescent="0.2">
      <c r="D72" s="3"/>
      <c r="E72" s="4"/>
    </row>
    <row r="73" spans="4:5" x14ac:dyDescent="0.2">
      <c r="D73" s="3"/>
      <c r="E73" s="4"/>
    </row>
    <row r="74" spans="4:5" x14ac:dyDescent="0.2">
      <c r="D74" s="3"/>
      <c r="E74" s="4"/>
    </row>
    <row r="75" spans="4:5" x14ac:dyDescent="0.2">
      <c r="D75" s="3"/>
      <c r="E75" s="4"/>
    </row>
    <row r="76" spans="4:5" x14ac:dyDescent="0.2">
      <c r="D76" s="3"/>
      <c r="E76" s="4"/>
    </row>
    <row r="77" spans="4:5" x14ac:dyDescent="0.2">
      <c r="D77" s="3"/>
      <c r="E77" s="4"/>
    </row>
    <row r="78" spans="4:5" x14ac:dyDescent="0.2">
      <c r="D78" s="3"/>
      <c r="E78" s="4"/>
    </row>
    <row r="79" spans="4:5" x14ac:dyDescent="0.2">
      <c r="D79" s="3"/>
      <c r="E79" s="4"/>
    </row>
    <row r="80" spans="4:5" x14ac:dyDescent="0.2">
      <c r="D80" s="3"/>
      <c r="E80" s="4"/>
    </row>
    <row r="81" spans="4:5" x14ac:dyDescent="0.2">
      <c r="D81" s="3"/>
      <c r="E81" s="4"/>
    </row>
    <row r="82" spans="4:5" x14ac:dyDescent="0.2">
      <c r="D82" s="3"/>
      <c r="E82" s="4"/>
    </row>
    <row r="83" spans="4:5" x14ac:dyDescent="0.2">
      <c r="D83" s="3"/>
      <c r="E83" s="4"/>
    </row>
    <row r="84" spans="4:5" x14ac:dyDescent="0.2">
      <c r="D84" s="3"/>
      <c r="E84" s="4"/>
    </row>
    <row r="85" spans="4:5" x14ac:dyDescent="0.2">
      <c r="D85" s="3"/>
      <c r="E85" s="4"/>
    </row>
    <row r="86" spans="4:5" x14ac:dyDescent="0.2">
      <c r="D86" s="3"/>
      <c r="E86" s="4"/>
    </row>
    <row r="87" spans="4:5" x14ac:dyDescent="0.2">
      <c r="D87" s="3"/>
      <c r="E87" s="4"/>
    </row>
    <row r="88" spans="4:5" x14ac:dyDescent="0.2">
      <c r="D88" s="3"/>
      <c r="E88" s="4"/>
    </row>
    <row r="89" spans="4:5" x14ac:dyDescent="0.2">
      <c r="D89" s="3"/>
      <c r="E89" s="4"/>
    </row>
    <row r="90" spans="4:5" x14ac:dyDescent="0.2">
      <c r="D90" s="3"/>
      <c r="E90" s="4"/>
    </row>
    <row r="91" spans="4:5" x14ac:dyDescent="0.2">
      <c r="D91" s="3"/>
      <c r="E91" s="4"/>
    </row>
    <row r="92" spans="4:5" x14ac:dyDescent="0.2">
      <c r="D92" s="3"/>
      <c r="E92" s="4"/>
    </row>
    <row r="93" spans="4:5" x14ac:dyDescent="0.2">
      <c r="D93" s="3"/>
      <c r="E93" s="4"/>
    </row>
    <row r="94" spans="4:5" x14ac:dyDescent="0.2">
      <c r="D94" s="3"/>
      <c r="E94" s="4"/>
    </row>
    <row r="95" spans="4:5" x14ac:dyDescent="0.2">
      <c r="D95" s="3"/>
      <c r="E95" s="4"/>
    </row>
    <row r="96" spans="4:5" x14ac:dyDescent="0.2">
      <c r="D96" s="3"/>
      <c r="E96" s="4"/>
    </row>
    <row r="97" spans="4:5" x14ac:dyDescent="0.2">
      <c r="D97" s="3"/>
      <c r="E97" s="4"/>
    </row>
    <row r="98" spans="4:5" x14ac:dyDescent="0.2">
      <c r="D98" s="3"/>
      <c r="E98" s="4"/>
    </row>
    <row r="99" spans="4:5" x14ac:dyDescent="0.2">
      <c r="D99" s="3"/>
      <c r="E99" s="4"/>
    </row>
    <row r="100" spans="4:5" x14ac:dyDescent="0.2">
      <c r="D100" s="3"/>
      <c r="E100" s="4"/>
    </row>
    <row r="101" spans="4:5" x14ac:dyDescent="0.2">
      <c r="D101" s="3"/>
      <c r="E101" s="4"/>
    </row>
    <row r="102" spans="4:5" x14ac:dyDescent="0.2">
      <c r="D102" s="3"/>
      <c r="E102" s="4"/>
    </row>
    <row r="103" spans="4:5" x14ac:dyDescent="0.2">
      <c r="D103" s="3"/>
      <c r="E103" s="4"/>
    </row>
    <row r="104" spans="4:5" x14ac:dyDescent="0.2">
      <c r="D104" s="3"/>
      <c r="E104" s="4"/>
    </row>
    <row r="105" spans="4:5" x14ac:dyDescent="0.2">
      <c r="D105" s="3"/>
      <c r="E105" s="4"/>
    </row>
    <row r="106" spans="4:5" x14ac:dyDescent="0.2">
      <c r="D106" s="3"/>
      <c r="E106" s="4"/>
    </row>
    <row r="107" spans="4:5" x14ac:dyDescent="0.2">
      <c r="D107" s="3"/>
      <c r="E107" s="4"/>
    </row>
    <row r="108" spans="4:5" x14ac:dyDescent="0.2">
      <c r="D108" s="3"/>
      <c r="E108" s="4"/>
    </row>
    <row r="109" spans="4:5" x14ac:dyDescent="0.2">
      <c r="D109" s="3"/>
      <c r="E109" s="4"/>
    </row>
    <row r="110" spans="4:5" x14ac:dyDescent="0.2">
      <c r="D110" s="3"/>
      <c r="E110" s="4"/>
    </row>
    <row r="111" spans="4:5" x14ac:dyDescent="0.2">
      <c r="D111" s="3"/>
      <c r="E111" s="4"/>
    </row>
    <row r="112" spans="4:5" x14ac:dyDescent="0.2">
      <c r="D112" s="3"/>
      <c r="E112" s="4"/>
    </row>
    <row r="113" spans="4:5" x14ac:dyDescent="0.2">
      <c r="D113" s="3"/>
      <c r="E113" s="4"/>
    </row>
    <row r="114" spans="4:5" x14ac:dyDescent="0.2">
      <c r="D114" s="3"/>
      <c r="E114" s="4"/>
    </row>
    <row r="115" spans="4:5" x14ac:dyDescent="0.2">
      <c r="D115" s="3"/>
      <c r="E115" s="4"/>
    </row>
    <row r="116" spans="4:5" x14ac:dyDescent="0.2">
      <c r="D116" s="3"/>
      <c r="E116" s="4"/>
    </row>
    <row r="117" spans="4:5" x14ac:dyDescent="0.2">
      <c r="D117" s="3"/>
      <c r="E117" s="4"/>
    </row>
    <row r="118" spans="4:5" x14ac:dyDescent="0.2">
      <c r="D118" s="3"/>
      <c r="E118" s="4"/>
    </row>
    <row r="119" spans="4:5" x14ac:dyDescent="0.2">
      <c r="D119" s="3"/>
      <c r="E119" s="4"/>
    </row>
    <row r="120" spans="4:5" x14ac:dyDescent="0.2">
      <c r="D120" s="3"/>
      <c r="E120" s="4"/>
    </row>
    <row r="121" spans="4:5" x14ac:dyDescent="0.2">
      <c r="D121" s="3"/>
      <c r="E121" s="4"/>
    </row>
    <row r="122" spans="4:5" x14ac:dyDescent="0.2">
      <c r="D122" s="3"/>
      <c r="E122" s="4"/>
    </row>
    <row r="123" spans="4:5" x14ac:dyDescent="0.2">
      <c r="D123" s="3"/>
      <c r="E123" s="4"/>
    </row>
    <row r="124" spans="4:5" x14ac:dyDescent="0.2">
      <c r="D124" s="3"/>
      <c r="E124" s="4"/>
    </row>
    <row r="125" spans="4:5" x14ac:dyDescent="0.2">
      <c r="D125" s="3"/>
      <c r="E125" s="4"/>
    </row>
    <row r="126" spans="4:5" x14ac:dyDescent="0.2">
      <c r="D126" s="3"/>
      <c r="E126" s="4"/>
    </row>
    <row r="127" spans="4:5" x14ac:dyDescent="0.2">
      <c r="D127" s="3"/>
      <c r="E127" s="4"/>
    </row>
    <row r="128" spans="4:5" x14ac:dyDescent="0.2">
      <c r="D128" s="3"/>
      <c r="E128" s="4"/>
    </row>
    <row r="129" spans="4:5" x14ac:dyDescent="0.2">
      <c r="D129" s="3"/>
      <c r="E129" s="4"/>
    </row>
    <row r="130" spans="4:5" x14ac:dyDescent="0.2">
      <c r="D130" s="3"/>
      <c r="E130" s="4"/>
    </row>
    <row r="131" spans="4:5" x14ac:dyDescent="0.2">
      <c r="D131" s="3"/>
      <c r="E131" s="4"/>
    </row>
    <row r="132" spans="4:5" x14ac:dyDescent="0.2">
      <c r="D132" s="3"/>
      <c r="E132" s="4"/>
    </row>
    <row r="133" spans="4:5" x14ac:dyDescent="0.2">
      <c r="D133" s="3"/>
      <c r="E133" s="4"/>
    </row>
    <row r="134" spans="4:5" x14ac:dyDescent="0.2">
      <c r="D134" s="3"/>
      <c r="E134" s="4"/>
    </row>
    <row r="135" spans="4:5" x14ac:dyDescent="0.2">
      <c r="D135" s="3"/>
      <c r="E135" s="4"/>
    </row>
    <row r="136" spans="4:5" x14ac:dyDescent="0.2">
      <c r="D136" s="3"/>
      <c r="E136" s="4"/>
    </row>
    <row r="137" spans="4:5" x14ac:dyDescent="0.2">
      <c r="D137" s="3"/>
      <c r="E137" s="4"/>
    </row>
    <row r="138" spans="4:5" x14ac:dyDescent="0.2">
      <c r="D138" s="3"/>
      <c r="E138" s="4"/>
    </row>
    <row r="139" spans="4:5" x14ac:dyDescent="0.2">
      <c r="D139" s="3"/>
      <c r="E139" s="4"/>
    </row>
    <row r="140" spans="4:5" x14ac:dyDescent="0.2">
      <c r="D140" s="3"/>
      <c r="E140" s="4"/>
    </row>
    <row r="141" spans="4:5" x14ac:dyDescent="0.2">
      <c r="D141" s="3"/>
      <c r="E141" s="4"/>
    </row>
    <row r="142" spans="4:5" x14ac:dyDescent="0.2">
      <c r="D142" s="3"/>
      <c r="E142" s="4"/>
    </row>
    <row r="143" spans="4:5" x14ac:dyDescent="0.2">
      <c r="D143" s="3"/>
      <c r="E143" s="4"/>
    </row>
    <row r="144" spans="4:5" x14ac:dyDescent="0.2">
      <c r="D144" s="3"/>
      <c r="E144" s="4"/>
    </row>
    <row r="145" spans="4:5" x14ac:dyDescent="0.2">
      <c r="D145" s="3"/>
      <c r="E145" s="4"/>
    </row>
    <row r="146" spans="4:5" x14ac:dyDescent="0.2">
      <c r="D146" s="3"/>
      <c r="E146" s="4"/>
    </row>
    <row r="147" spans="4:5" x14ac:dyDescent="0.2">
      <c r="D147" s="3"/>
      <c r="E147" s="4"/>
    </row>
    <row r="148" spans="4:5" x14ac:dyDescent="0.2">
      <c r="D148" s="3"/>
      <c r="E148" s="4"/>
    </row>
    <row r="149" spans="4:5" x14ac:dyDescent="0.2">
      <c r="D149" s="3"/>
      <c r="E149" s="4"/>
    </row>
    <row r="150" spans="4:5" x14ac:dyDescent="0.2">
      <c r="D150" s="3"/>
      <c r="E150" s="4"/>
    </row>
    <row r="151" spans="4:5" x14ac:dyDescent="0.2">
      <c r="D151" s="3"/>
      <c r="E151" s="4"/>
    </row>
    <row r="152" spans="4:5" x14ac:dyDescent="0.2">
      <c r="D152" s="3"/>
      <c r="E152" s="4"/>
    </row>
    <row r="153" spans="4:5" x14ac:dyDescent="0.2">
      <c r="D153" s="3"/>
      <c r="E153" s="4"/>
    </row>
    <row r="154" spans="4:5" x14ac:dyDescent="0.2">
      <c r="D154" s="3"/>
      <c r="E154" s="4"/>
    </row>
    <row r="155" spans="4:5" x14ac:dyDescent="0.2">
      <c r="D155" s="3"/>
      <c r="E155" s="4"/>
    </row>
    <row r="156" spans="4:5" x14ac:dyDescent="0.2">
      <c r="D156" s="3"/>
      <c r="E156" s="4"/>
    </row>
    <row r="157" spans="4:5" x14ac:dyDescent="0.2">
      <c r="D157" s="3"/>
      <c r="E157" s="4"/>
    </row>
    <row r="158" spans="4:5" x14ac:dyDescent="0.2">
      <c r="D158" s="3"/>
      <c r="E158" s="4"/>
    </row>
    <row r="159" spans="4:5" x14ac:dyDescent="0.2">
      <c r="D159" s="3"/>
      <c r="E159" s="4"/>
    </row>
    <row r="160" spans="4:5" x14ac:dyDescent="0.2">
      <c r="D160" s="3"/>
      <c r="E160" s="4"/>
    </row>
    <row r="161" spans="4:5" x14ac:dyDescent="0.2">
      <c r="D161" s="3"/>
      <c r="E161" s="4"/>
    </row>
    <row r="162" spans="4:5" x14ac:dyDescent="0.2">
      <c r="D162" s="3"/>
      <c r="E162" s="4"/>
    </row>
    <row r="163" spans="4:5" x14ac:dyDescent="0.2">
      <c r="D163" s="3"/>
      <c r="E163" s="4"/>
    </row>
    <row r="164" spans="4:5" x14ac:dyDescent="0.2">
      <c r="D164" s="3"/>
      <c r="E164" s="4"/>
    </row>
    <row r="165" spans="4:5" x14ac:dyDescent="0.2">
      <c r="D165" s="3"/>
      <c r="E165" s="4"/>
    </row>
    <row r="166" spans="4:5" x14ac:dyDescent="0.2">
      <c r="D166" s="3"/>
      <c r="E166" s="4"/>
    </row>
    <row r="167" spans="4:5" x14ac:dyDescent="0.2">
      <c r="D167" s="3"/>
      <c r="E167" s="4"/>
    </row>
    <row r="168" spans="4:5" x14ac:dyDescent="0.2">
      <c r="D168" s="3"/>
      <c r="E168" s="4"/>
    </row>
    <row r="169" spans="4:5" x14ac:dyDescent="0.2">
      <c r="D169" s="3"/>
      <c r="E169" s="4"/>
    </row>
    <row r="170" spans="4:5" x14ac:dyDescent="0.2">
      <c r="D170" s="3"/>
      <c r="E170" s="4"/>
    </row>
    <row r="171" spans="4:5" x14ac:dyDescent="0.2">
      <c r="D171" s="3"/>
      <c r="E171" s="4"/>
    </row>
    <row r="172" spans="4:5" x14ac:dyDescent="0.2">
      <c r="D172" s="3"/>
      <c r="E172" s="4"/>
    </row>
    <row r="173" spans="4:5" x14ac:dyDescent="0.2">
      <c r="D173" s="3"/>
      <c r="E173" s="4"/>
    </row>
    <row r="174" spans="4:5" x14ac:dyDescent="0.2">
      <c r="D174" s="3"/>
      <c r="E174" s="4"/>
    </row>
    <row r="175" spans="4:5" x14ac:dyDescent="0.2">
      <c r="D175" s="3"/>
      <c r="E175" s="4"/>
    </row>
    <row r="176" spans="4:5" x14ac:dyDescent="0.2">
      <c r="D176" s="3"/>
      <c r="E176" s="4"/>
    </row>
    <row r="177" spans="4:5" x14ac:dyDescent="0.2">
      <c r="D177" s="3"/>
      <c r="E177" s="4"/>
    </row>
    <row r="178" spans="4:5" x14ac:dyDescent="0.2">
      <c r="D178" s="3"/>
      <c r="E178" s="4"/>
    </row>
    <row r="179" spans="4:5" x14ac:dyDescent="0.2">
      <c r="D179" s="3"/>
      <c r="E179" s="4"/>
    </row>
    <row r="180" spans="4:5" x14ac:dyDescent="0.2">
      <c r="D180" s="3"/>
      <c r="E180" s="4"/>
    </row>
    <row r="181" spans="4:5" x14ac:dyDescent="0.2">
      <c r="D181" s="3"/>
      <c r="E181" s="4"/>
    </row>
    <row r="182" spans="4:5" x14ac:dyDescent="0.2">
      <c r="D182" s="3"/>
      <c r="E182" s="4"/>
    </row>
    <row r="183" spans="4:5" x14ac:dyDescent="0.2">
      <c r="D183" s="3"/>
      <c r="E183" s="4"/>
    </row>
    <row r="184" spans="4:5" x14ac:dyDescent="0.2">
      <c r="D184" s="3"/>
      <c r="E184" s="4"/>
    </row>
    <row r="185" spans="4:5" x14ac:dyDescent="0.2">
      <c r="D185" s="3"/>
      <c r="E185" s="4"/>
    </row>
    <row r="186" spans="4:5" x14ac:dyDescent="0.2">
      <c r="D186" s="3"/>
      <c r="E186" s="4"/>
    </row>
    <row r="187" spans="4:5" x14ac:dyDescent="0.2">
      <c r="D187" s="3"/>
      <c r="E187" s="4"/>
    </row>
    <row r="188" spans="4:5" x14ac:dyDescent="0.2">
      <c r="D188" s="3"/>
      <c r="E188" s="4"/>
    </row>
    <row r="189" spans="4:5" x14ac:dyDescent="0.2">
      <c r="D189" s="3"/>
      <c r="E189" s="4"/>
    </row>
    <row r="190" spans="4:5" x14ac:dyDescent="0.2">
      <c r="D190" s="3"/>
      <c r="E190" s="4"/>
    </row>
    <row r="191" spans="4:5" x14ac:dyDescent="0.2">
      <c r="D191" s="3"/>
      <c r="E191" s="4"/>
    </row>
    <row r="192" spans="4:5" x14ac:dyDescent="0.2">
      <c r="D192" s="3"/>
      <c r="E192" s="4"/>
    </row>
    <row r="193" spans="4:5" x14ac:dyDescent="0.2">
      <c r="D193" s="3"/>
      <c r="E193" s="4"/>
    </row>
    <row r="194" spans="4:5" x14ac:dyDescent="0.2">
      <c r="D194" s="3"/>
      <c r="E194" s="4"/>
    </row>
    <row r="195" spans="4:5" x14ac:dyDescent="0.2">
      <c r="D195" s="3"/>
      <c r="E195" s="4"/>
    </row>
    <row r="196" spans="4:5" x14ac:dyDescent="0.2">
      <c r="D196" s="3"/>
      <c r="E196" s="4"/>
    </row>
    <row r="197" spans="4:5" x14ac:dyDescent="0.2">
      <c r="D197" s="3"/>
      <c r="E197" s="4"/>
    </row>
    <row r="198" spans="4:5" x14ac:dyDescent="0.2">
      <c r="D198" s="3"/>
      <c r="E198" s="4"/>
    </row>
    <row r="199" spans="4:5" x14ac:dyDescent="0.2">
      <c r="D199" s="3"/>
      <c r="E199" s="4"/>
    </row>
    <row r="200" spans="4:5" x14ac:dyDescent="0.2">
      <c r="D200" s="3"/>
      <c r="E200" s="4"/>
    </row>
    <row r="201" spans="4:5" x14ac:dyDescent="0.2">
      <c r="D201" s="3"/>
      <c r="E201" s="4"/>
    </row>
    <row r="202" spans="4:5" x14ac:dyDescent="0.2">
      <c r="D202" s="3"/>
      <c r="E202" s="4"/>
    </row>
    <row r="203" spans="4:5" x14ac:dyDescent="0.2">
      <c r="D203" s="3"/>
      <c r="E203" s="4"/>
    </row>
    <row r="204" spans="4:5" x14ac:dyDescent="0.2">
      <c r="D204" s="3"/>
      <c r="E204" s="4"/>
    </row>
    <row r="205" spans="4:5" x14ac:dyDescent="0.2">
      <c r="D205" s="3"/>
      <c r="E205" s="4"/>
    </row>
    <row r="206" spans="4:5" x14ac:dyDescent="0.2">
      <c r="D206" s="3"/>
      <c r="E206" s="4"/>
    </row>
    <row r="207" spans="4:5" x14ac:dyDescent="0.2">
      <c r="D207" s="3"/>
      <c r="E207" s="4"/>
    </row>
    <row r="208" spans="4:5" x14ac:dyDescent="0.2">
      <c r="D208" s="3"/>
      <c r="E208" s="4"/>
    </row>
    <row r="209" spans="4:5" x14ac:dyDescent="0.2">
      <c r="D209" s="3"/>
      <c r="E209" s="4"/>
    </row>
    <row r="210" spans="4:5" x14ac:dyDescent="0.2">
      <c r="D210" s="3"/>
      <c r="E210" s="4"/>
    </row>
    <row r="211" spans="4:5" x14ac:dyDescent="0.2">
      <c r="D211" s="3"/>
      <c r="E211" s="4"/>
    </row>
    <row r="212" spans="4:5" x14ac:dyDescent="0.2">
      <c r="D212" s="3"/>
      <c r="E212" s="4"/>
    </row>
    <row r="213" spans="4:5" x14ac:dyDescent="0.2">
      <c r="D213" s="3"/>
      <c r="E213" s="4"/>
    </row>
    <row r="214" spans="4:5" x14ac:dyDescent="0.2">
      <c r="D214" s="3"/>
      <c r="E214" s="4"/>
    </row>
    <row r="215" spans="4:5" x14ac:dyDescent="0.2">
      <c r="D215" s="3"/>
      <c r="E215" s="4"/>
    </row>
    <row r="216" spans="4:5" x14ac:dyDescent="0.2">
      <c r="D216" s="3"/>
      <c r="E216" s="4"/>
    </row>
    <row r="217" spans="4:5" x14ac:dyDescent="0.2">
      <c r="D217" s="3"/>
      <c r="E217" s="4"/>
    </row>
    <row r="218" spans="4:5" x14ac:dyDescent="0.2">
      <c r="D218" s="3"/>
      <c r="E218" s="4"/>
    </row>
    <row r="219" spans="4:5" x14ac:dyDescent="0.2">
      <c r="D219" s="3"/>
      <c r="E219" s="4"/>
    </row>
    <row r="220" spans="4:5" x14ac:dyDescent="0.2">
      <c r="D220" s="3"/>
      <c r="E220" s="4"/>
    </row>
    <row r="221" spans="4:5" x14ac:dyDescent="0.2">
      <c r="D221" s="3"/>
      <c r="E221" s="4"/>
    </row>
    <row r="222" spans="4:5" x14ac:dyDescent="0.2">
      <c r="D222" s="3"/>
      <c r="E222" s="4"/>
    </row>
    <row r="223" spans="4:5" x14ac:dyDescent="0.2">
      <c r="D223" s="3"/>
      <c r="E223" s="4"/>
    </row>
    <row r="224" spans="4:5" x14ac:dyDescent="0.2">
      <c r="D224" s="3"/>
      <c r="E224" s="4"/>
    </row>
    <row r="225" spans="4:5" x14ac:dyDescent="0.2">
      <c r="D225" s="3"/>
      <c r="E225" s="4"/>
    </row>
    <row r="226" spans="4:5" x14ac:dyDescent="0.2">
      <c r="D226" s="3"/>
      <c r="E226" s="4"/>
    </row>
    <row r="227" spans="4:5" x14ac:dyDescent="0.2">
      <c r="D227" s="3"/>
      <c r="E227" s="4"/>
    </row>
    <row r="228" spans="4:5" x14ac:dyDescent="0.2">
      <c r="D228" s="3"/>
      <c r="E228" s="4"/>
    </row>
    <row r="229" spans="4:5" x14ac:dyDescent="0.2">
      <c r="D229" s="3"/>
      <c r="E229" s="4"/>
    </row>
    <row r="230" spans="4:5" x14ac:dyDescent="0.2">
      <c r="D230" s="3"/>
      <c r="E230" s="4"/>
    </row>
    <row r="231" spans="4:5" x14ac:dyDescent="0.2">
      <c r="D231" s="3"/>
      <c r="E231" s="4"/>
    </row>
    <row r="232" spans="4:5" x14ac:dyDescent="0.2">
      <c r="D232" s="3"/>
      <c r="E232" s="4"/>
    </row>
    <row r="233" spans="4:5" x14ac:dyDescent="0.2">
      <c r="D233" s="3"/>
      <c r="E233" s="4"/>
    </row>
    <row r="234" spans="4:5" x14ac:dyDescent="0.2">
      <c r="D234" s="3"/>
      <c r="E234" s="4"/>
    </row>
    <row r="235" spans="4:5" x14ac:dyDescent="0.2">
      <c r="D235" s="3"/>
      <c r="E235" s="4"/>
    </row>
    <row r="236" spans="4:5" x14ac:dyDescent="0.2">
      <c r="D236" s="3"/>
      <c r="E236" s="4"/>
    </row>
    <row r="237" spans="4:5" x14ac:dyDescent="0.2">
      <c r="D237" s="3"/>
      <c r="E237" s="4"/>
    </row>
    <row r="238" spans="4:5" x14ac:dyDescent="0.2">
      <c r="D238" s="3"/>
      <c r="E238" s="4"/>
    </row>
    <row r="239" spans="4:5" x14ac:dyDescent="0.2">
      <c r="D239" s="3"/>
      <c r="E239" s="4"/>
    </row>
    <row r="240" spans="4:5" x14ac:dyDescent="0.2">
      <c r="D240" s="3"/>
      <c r="E240" s="4"/>
    </row>
    <row r="241" spans="4:5" x14ac:dyDescent="0.2">
      <c r="D241" s="3"/>
      <c r="E241" s="4"/>
    </row>
    <row r="242" spans="4:5" x14ac:dyDescent="0.2">
      <c r="D242" s="3"/>
      <c r="E242" s="4"/>
    </row>
    <row r="243" spans="4:5" x14ac:dyDescent="0.2">
      <c r="D243" s="3"/>
      <c r="E243" s="4"/>
    </row>
    <row r="244" spans="4:5" x14ac:dyDescent="0.2">
      <c r="D244" s="3"/>
      <c r="E244" s="4"/>
    </row>
    <row r="245" spans="4:5" x14ac:dyDescent="0.2">
      <c r="D245" s="3"/>
      <c r="E245" s="4"/>
    </row>
    <row r="246" spans="4:5" x14ac:dyDescent="0.2">
      <c r="D246" s="3"/>
      <c r="E246" s="4"/>
    </row>
    <row r="247" spans="4:5" x14ac:dyDescent="0.2">
      <c r="D247" s="3"/>
      <c r="E247" s="4"/>
    </row>
    <row r="248" spans="4:5" x14ac:dyDescent="0.2">
      <c r="D248" s="3"/>
      <c r="E248" s="4"/>
    </row>
    <row r="249" spans="4:5" x14ac:dyDescent="0.2">
      <c r="D249" s="3"/>
      <c r="E249" s="4"/>
    </row>
    <row r="250" spans="4:5" x14ac:dyDescent="0.2">
      <c r="D250" s="3"/>
      <c r="E250" s="4"/>
    </row>
    <row r="251" spans="4:5" x14ac:dyDescent="0.2">
      <c r="D251" s="3"/>
      <c r="E251" s="4"/>
    </row>
    <row r="252" spans="4:5" x14ac:dyDescent="0.2">
      <c r="D252" s="3"/>
      <c r="E252" s="4"/>
    </row>
    <row r="253" spans="4:5" x14ac:dyDescent="0.2">
      <c r="D253" s="3"/>
      <c r="E253" s="4"/>
    </row>
    <row r="254" spans="4:5" x14ac:dyDescent="0.2">
      <c r="D254" s="3"/>
      <c r="E254" s="4"/>
    </row>
    <row r="255" spans="4:5" x14ac:dyDescent="0.2">
      <c r="D255" s="3"/>
      <c r="E255" s="4"/>
    </row>
    <row r="256" spans="4:5" x14ac:dyDescent="0.2">
      <c r="D256" s="3"/>
      <c r="E256" s="4"/>
    </row>
    <row r="257" spans="4:5" x14ac:dyDescent="0.2">
      <c r="D257" s="3"/>
      <c r="E257" s="4"/>
    </row>
    <row r="258" spans="4:5" x14ac:dyDescent="0.2">
      <c r="D258" s="3"/>
      <c r="E258" s="4"/>
    </row>
    <row r="259" spans="4:5" x14ac:dyDescent="0.2">
      <c r="D259" s="3"/>
      <c r="E259" s="4"/>
    </row>
    <row r="260" spans="4:5" x14ac:dyDescent="0.2">
      <c r="D260" s="3"/>
      <c r="E260" s="4"/>
    </row>
    <row r="261" spans="4:5" x14ac:dyDescent="0.2">
      <c r="D261" s="3"/>
      <c r="E261" s="4"/>
    </row>
    <row r="262" spans="4:5" x14ac:dyDescent="0.2">
      <c r="D262" s="3"/>
      <c r="E262" s="4"/>
    </row>
    <row r="263" spans="4:5" x14ac:dyDescent="0.2">
      <c r="D263" s="3"/>
      <c r="E263" s="4"/>
    </row>
    <row r="264" spans="4:5" x14ac:dyDescent="0.2">
      <c r="D264" s="3"/>
      <c r="E264" s="4"/>
    </row>
    <row r="265" spans="4:5" x14ac:dyDescent="0.2">
      <c r="D265" s="3"/>
      <c r="E265" s="4"/>
    </row>
    <row r="266" spans="4:5" x14ac:dyDescent="0.2">
      <c r="D266" s="3"/>
      <c r="E266" s="4"/>
    </row>
    <row r="267" spans="4:5" x14ac:dyDescent="0.2">
      <c r="D267" s="3"/>
      <c r="E267" s="4"/>
    </row>
    <row r="268" spans="4:5" x14ac:dyDescent="0.2">
      <c r="D268" s="3"/>
      <c r="E268" s="4"/>
    </row>
    <row r="269" spans="4:5" x14ac:dyDescent="0.2">
      <c r="D269" s="3"/>
      <c r="E269" s="4"/>
    </row>
    <row r="270" spans="4:5" x14ac:dyDescent="0.2">
      <c r="D270" s="3"/>
      <c r="E270" s="4"/>
    </row>
    <row r="271" spans="4:5" x14ac:dyDescent="0.2">
      <c r="D271" s="3"/>
      <c r="E271" s="4"/>
    </row>
    <row r="272" spans="4:5" x14ac:dyDescent="0.2">
      <c r="D272" s="3"/>
      <c r="E272" s="4"/>
    </row>
    <row r="273" spans="4:5" x14ac:dyDescent="0.2">
      <c r="D273" s="3"/>
      <c r="E273" s="4"/>
    </row>
    <row r="274" spans="4:5" x14ac:dyDescent="0.2">
      <c r="D274" s="3"/>
      <c r="E274" s="4"/>
    </row>
    <row r="275" spans="4:5" x14ac:dyDescent="0.2">
      <c r="D275" s="3"/>
      <c r="E275" s="4"/>
    </row>
    <row r="276" spans="4:5" x14ac:dyDescent="0.2">
      <c r="D276" s="3"/>
      <c r="E276" s="4"/>
    </row>
    <row r="277" spans="4:5" x14ac:dyDescent="0.2">
      <c r="D277" s="3"/>
      <c r="E277" s="4"/>
    </row>
    <row r="278" spans="4:5" x14ac:dyDescent="0.2">
      <c r="D278" s="3"/>
      <c r="E278" s="4"/>
    </row>
    <row r="279" spans="4:5" x14ac:dyDescent="0.2">
      <c r="D279" s="3"/>
      <c r="E279" s="4"/>
    </row>
    <row r="280" spans="4:5" x14ac:dyDescent="0.2">
      <c r="D280" s="3"/>
      <c r="E280" s="4"/>
    </row>
    <row r="281" spans="4:5" x14ac:dyDescent="0.2">
      <c r="D281" s="3"/>
      <c r="E281" s="4"/>
    </row>
    <row r="282" spans="4:5" x14ac:dyDescent="0.2">
      <c r="D282" s="3"/>
      <c r="E282" s="4"/>
    </row>
    <row r="283" spans="4:5" x14ac:dyDescent="0.2">
      <c r="D283" s="3"/>
      <c r="E283" s="4"/>
    </row>
    <row r="284" spans="4:5" x14ac:dyDescent="0.2">
      <c r="D284" s="3"/>
      <c r="E284" s="4"/>
    </row>
    <row r="285" spans="4:5" x14ac:dyDescent="0.2">
      <c r="D285" s="3"/>
      <c r="E285" s="4"/>
    </row>
    <row r="286" spans="4:5" x14ac:dyDescent="0.2">
      <c r="D286" s="3"/>
      <c r="E286" s="4"/>
    </row>
    <row r="287" spans="4:5" x14ac:dyDescent="0.2">
      <c r="D287" s="3"/>
      <c r="E287" s="4"/>
    </row>
    <row r="288" spans="4:5" x14ac:dyDescent="0.2">
      <c r="D288" s="3"/>
    </row>
    <row r="289" spans="4:4" x14ac:dyDescent="0.2">
      <c r="D289" s="3"/>
    </row>
    <row r="290" spans="4:4" x14ac:dyDescent="0.2">
      <c r="D290" s="3"/>
    </row>
    <row r="291" spans="4:4" x14ac:dyDescent="0.2">
      <c r="D291" s="3"/>
    </row>
    <row r="292" spans="4:4" x14ac:dyDescent="0.2">
      <c r="D292" s="3"/>
    </row>
    <row r="293" spans="4:4" x14ac:dyDescent="0.2">
      <c r="D293" s="3"/>
    </row>
    <row r="294" spans="4:4" x14ac:dyDescent="0.2">
      <c r="D294" s="3"/>
    </row>
    <row r="295" spans="4:4" x14ac:dyDescent="0.2">
      <c r="D295" s="3"/>
    </row>
    <row r="296" spans="4:4" x14ac:dyDescent="0.2">
      <c r="D296" s="3"/>
    </row>
    <row r="297" spans="4:4" x14ac:dyDescent="0.2">
      <c r="D297" s="3"/>
    </row>
    <row r="298" spans="4:4" x14ac:dyDescent="0.2">
      <c r="D298" s="3"/>
    </row>
    <row r="299" spans="4:4" x14ac:dyDescent="0.2">
      <c r="D299" s="3"/>
    </row>
    <row r="300" spans="4:4" x14ac:dyDescent="0.2">
      <c r="D300" s="3"/>
    </row>
    <row r="301" spans="4:4" x14ac:dyDescent="0.2">
      <c r="D301" s="3"/>
    </row>
    <row r="302" spans="4:4" x14ac:dyDescent="0.2">
      <c r="D302" s="3"/>
    </row>
    <row r="303" spans="4:4" x14ac:dyDescent="0.2">
      <c r="D303" s="3"/>
    </row>
    <row r="304" spans="4:4" x14ac:dyDescent="0.2">
      <c r="D304" s="3"/>
    </row>
    <row r="305" spans="4:4" x14ac:dyDescent="0.2">
      <c r="D305" s="3"/>
    </row>
    <row r="306" spans="4:4" x14ac:dyDescent="0.2">
      <c r="D306" s="3"/>
    </row>
    <row r="307" spans="4:4" x14ac:dyDescent="0.2">
      <c r="D307" s="3"/>
    </row>
    <row r="308" spans="4:4" x14ac:dyDescent="0.2">
      <c r="D308" s="3"/>
    </row>
    <row r="309" spans="4:4" x14ac:dyDescent="0.2">
      <c r="D309" s="3"/>
    </row>
    <row r="310" spans="4:4" x14ac:dyDescent="0.2">
      <c r="D310" s="3"/>
    </row>
    <row r="311" spans="4:4" x14ac:dyDescent="0.2">
      <c r="D311" s="3"/>
    </row>
    <row r="312" spans="4:4" x14ac:dyDescent="0.2">
      <c r="D312" s="3"/>
    </row>
    <row r="313" spans="4:4" x14ac:dyDescent="0.2">
      <c r="D313" s="3"/>
    </row>
    <row r="314" spans="4:4" x14ac:dyDescent="0.2">
      <c r="D314" s="3"/>
    </row>
    <row r="315" spans="4:4" x14ac:dyDescent="0.2">
      <c r="D315" s="3"/>
    </row>
    <row r="316" spans="4:4" x14ac:dyDescent="0.2">
      <c r="D316" s="3"/>
    </row>
    <row r="317" spans="4:4" x14ac:dyDescent="0.2">
      <c r="D317" s="3"/>
    </row>
    <row r="318" spans="4:4" x14ac:dyDescent="0.2">
      <c r="D318" s="3"/>
    </row>
    <row r="319" spans="4:4" x14ac:dyDescent="0.2">
      <c r="D319" s="3"/>
    </row>
    <row r="320" spans="4:4" x14ac:dyDescent="0.2">
      <c r="D320" s="3"/>
    </row>
    <row r="321" spans="4:4" x14ac:dyDescent="0.2">
      <c r="D321" s="3"/>
    </row>
    <row r="322" spans="4:4" x14ac:dyDescent="0.2">
      <c r="D322" s="3"/>
    </row>
    <row r="323" spans="4:4" x14ac:dyDescent="0.2">
      <c r="D323" s="3"/>
    </row>
    <row r="324" spans="4:4" x14ac:dyDescent="0.2">
      <c r="D324" s="3"/>
    </row>
    <row r="325" spans="4:4" x14ac:dyDescent="0.2">
      <c r="D325" s="3"/>
    </row>
    <row r="326" spans="4:4" x14ac:dyDescent="0.2">
      <c r="D326" s="3"/>
    </row>
    <row r="327" spans="4:4" x14ac:dyDescent="0.2">
      <c r="D327" s="3"/>
    </row>
    <row r="328" spans="4:4" x14ac:dyDescent="0.2">
      <c r="D328" s="3"/>
    </row>
    <row r="329" spans="4:4" x14ac:dyDescent="0.2">
      <c r="D329" s="3"/>
    </row>
    <row r="330" spans="4:4" x14ac:dyDescent="0.2">
      <c r="D330" s="3"/>
    </row>
    <row r="331" spans="4:4" x14ac:dyDescent="0.2">
      <c r="D331" s="3"/>
    </row>
    <row r="332" spans="4:4" x14ac:dyDescent="0.2">
      <c r="D332" s="3"/>
    </row>
    <row r="333" spans="4:4" x14ac:dyDescent="0.2">
      <c r="D333" s="3"/>
    </row>
    <row r="334" spans="4:4" x14ac:dyDescent="0.2">
      <c r="D334" s="3"/>
    </row>
    <row r="335" spans="4:4" x14ac:dyDescent="0.2">
      <c r="D335" s="3"/>
    </row>
    <row r="336" spans="4:4" x14ac:dyDescent="0.2">
      <c r="D336" s="3"/>
    </row>
    <row r="337" spans="4:4" x14ac:dyDescent="0.2">
      <c r="D337" s="3"/>
    </row>
    <row r="338" spans="4:4" x14ac:dyDescent="0.2">
      <c r="D338" s="3"/>
    </row>
    <row r="339" spans="4:4" x14ac:dyDescent="0.2">
      <c r="D339" s="3"/>
    </row>
    <row r="340" spans="4:4" x14ac:dyDescent="0.2">
      <c r="D340" s="3"/>
    </row>
    <row r="341" spans="4:4" x14ac:dyDescent="0.2">
      <c r="D341" s="3"/>
    </row>
    <row r="342" spans="4:4" x14ac:dyDescent="0.2">
      <c r="D342" s="3"/>
    </row>
    <row r="343" spans="4:4" x14ac:dyDescent="0.2">
      <c r="D343" s="3"/>
    </row>
    <row r="344" spans="4:4" x14ac:dyDescent="0.2">
      <c r="D344" s="3"/>
    </row>
    <row r="345" spans="4:4" x14ac:dyDescent="0.2">
      <c r="D345" s="3"/>
    </row>
    <row r="346" spans="4:4" x14ac:dyDescent="0.2">
      <c r="D346" s="3"/>
    </row>
    <row r="347" spans="4:4" x14ac:dyDescent="0.2">
      <c r="D347" s="3"/>
    </row>
    <row r="348" spans="4:4" x14ac:dyDescent="0.2">
      <c r="D348" s="3"/>
    </row>
    <row r="349" spans="4:4" x14ac:dyDescent="0.2">
      <c r="D349" s="3"/>
    </row>
    <row r="350" spans="4:4" x14ac:dyDescent="0.2">
      <c r="D350" s="3"/>
    </row>
    <row r="351" spans="4:4" x14ac:dyDescent="0.2">
      <c r="D351" s="3"/>
    </row>
    <row r="352" spans="4:4" x14ac:dyDescent="0.2">
      <c r="D352" s="3"/>
    </row>
    <row r="353" spans="4:4" x14ac:dyDescent="0.2">
      <c r="D353" s="3"/>
    </row>
    <row r="354" spans="4:4" x14ac:dyDescent="0.2">
      <c r="D354" s="3"/>
    </row>
    <row r="355" spans="4:4" x14ac:dyDescent="0.2">
      <c r="D355" s="3"/>
    </row>
    <row r="356" spans="4:4" x14ac:dyDescent="0.2">
      <c r="D356" s="3"/>
    </row>
    <row r="357" spans="4:4" x14ac:dyDescent="0.2">
      <c r="D357" s="3"/>
    </row>
    <row r="358" spans="4:4" x14ac:dyDescent="0.2">
      <c r="D358" s="3"/>
    </row>
    <row r="359" spans="4:4" x14ac:dyDescent="0.2">
      <c r="D359" s="3"/>
    </row>
    <row r="360" spans="4:4" x14ac:dyDescent="0.2">
      <c r="D360" s="3"/>
    </row>
    <row r="361" spans="4:4" x14ac:dyDescent="0.2">
      <c r="D361" s="3"/>
    </row>
    <row r="362" spans="4:4" x14ac:dyDescent="0.2">
      <c r="D362" s="3"/>
    </row>
    <row r="363" spans="4:4" x14ac:dyDescent="0.2">
      <c r="D363" s="3"/>
    </row>
    <row r="364" spans="4:4" x14ac:dyDescent="0.2">
      <c r="D364" s="3"/>
    </row>
  </sheetData>
  <mergeCells count="36">
    <mergeCell ref="F27:H27"/>
    <mergeCell ref="I27:J27"/>
    <mergeCell ref="D30:J30"/>
    <mergeCell ref="D31:J33"/>
    <mergeCell ref="A36:H36"/>
    <mergeCell ref="L36:N36"/>
    <mergeCell ref="I21:J21"/>
    <mergeCell ref="I22:J22"/>
    <mergeCell ref="I23:J23"/>
    <mergeCell ref="I24:J24"/>
    <mergeCell ref="I25:J25"/>
    <mergeCell ref="I26:J26"/>
    <mergeCell ref="I20:J20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L4:O4"/>
    <mergeCell ref="G5:H5"/>
    <mergeCell ref="I5:J5"/>
    <mergeCell ref="I6:J6"/>
    <mergeCell ref="I7:J7"/>
    <mergeCell ref="I8:J8"/>
    <mergeCell ref="A1:J1"/>
    <mergeCell ref="A2:J2"/>
    <mergeCell ref="A3:C3"/>
    <mergeCell ref="D3:G3"/>
    <mergeCell ref="I3:J3"/>
    <mergeCell ref="A4:J4"/>
  </mergeCells>
  <pageMargins left="0.75" right="0.75" top="1" bottom="1.25" header="0.5" footer="0.5"/>
  <pageSetup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AFF89-B173-4213-AB07-43D4098D914B}">
  <dimension ref="A1:T364"/>
  <sheetViews>
    <sheetView showGridLines="0" zoomScaleNormal="100" workbookViewId="0">
      <selection activeCell="H26" sqref="H26"/>
    </sheetView>
  </sheetViews>
  <sheetFormatPr defaultRowHeight="12.75" x14ac:dyDescent="0.2"/>
  <cols>
    <col min="1" max="1" width="28.5703125" bestFit="1" customWidth="1"/>
    <col min="2" max="2" width="11.85546875" customWidth="1"/>
    <col min="3" max="3" width="12.85546875" customWidth="1"/>
    <col min="4" max="4" width="11.140625" customWidth="1"/>
    <col min="5" max="5" width="9.140625" customWidth="1"/>
    <col min="6" max="6" width="12" customWidth="1"/>
    <col min="7" max="7" width="6.28515625" customWidth="1"/>
    <col min="8" max="8" width="7.85546875" customWidth="1"/>
    <col min="9" max="9" width="10.7109375" customWidth="1"/>
    <col min="10" max="10" width="10" customWidth="1"/>
    <col min="11" max="11" width="16.28515625" customWidth="1"/>
    <col min="12" max="12" width="15.28515625" style="2" hidden="1" customWidth="1"/>
    <col min="13" max="14" width="11.42578125" hidden="1" customWidth="1"/>
    <col min="15" max="15" width="12.140625" hidden="1" customWidth="1"/>
    <col min="17" max="17" width="10.42578125" customWidth="1"/>
  </cols>
  <sheetData>
    <row r="1" spans="1:20" ht="20.25" x14ac:dyDescent="0.3">
      <c r="A1" s="179" t="s">
        <v>38</v>
      </c>
      <c r="B1" s="179"/>
      <c r="C1" s="179"/>
      <c r="D1" s="179"/>
      <c r="E1" s="179"/>
      <c r="F1" s="179"/>
      <c r="G1" s="179"/>
      <c r="H1" s="179"/>
      <c r="I1" s="179"/>
      <c r="J1" s="180"/>
    </row>
    <row r="2" spans="1:20" ht="13.5" thickBot="1" x14ac:dyDescent="0.25">
      <c r="A2" s="185" t="s">
        <v>39</v>
      </c>
      <c r="B2" s="185"/>
      <c r="C2" s="185"/>
      <c r="D2" s="185"/>
      <c r="E2" s="185"/>
      <c r="F2" s="185"/>
      <c r="G2" s="185"/>
      <c r="H2" s="185"/>
      <c r="I2" s="185"/>
      <c r="J2" s="186"/>
    </row>
    <row r="3" spans="1:20" ht="13.5" thickBot="1" x14ac:dyDescent="0.25">
      <c r="A3" s="151" t="s">
        <v>40</v>
      </c>
      <c r="B3" s="151"/>
      <c r="C3" s="151"/>
      <c r="D3" s="154" t="s">
        <v>76</v>
      </c>
      <c r="E3" s="155"/>
      <c r="F3" s="155"/>
      <c r="G3" s="156"/>
      <c r="H3" s="31" t="s">
        <v>41</v>
      </c>
      <c r="I3" s="157">
        <v>45873</v>
      </c>
      <c r="J3" s="158"/>
    </row>
    <row r="4" spans="1:20" ht="13.5" thickBot="1" x14ac:dyDescent="0.25">
      <c r="A4" s="181" t="s">
        <v>23</v>
      </c>
      <c r="B4" s="182"/>
      <c r="C4" s="182"/>
      <c r="D4" s="182"/>
      <c r="E4" s="182"/>
      <c r="F4" s="182"/>
      <c r="G4" s="182"/>
      <c r="H4" s="182"/>
      <c r="I4" s="183"/>
      <c r="J4" s="184"/>
      <c r="L4" s="148" t="s">
        <v>66</v>
      </c>
      <c r="M4" s="149"/>
      <c r="N4" s="149"/>
      <c r="O4" s="150"/>
    </row>
    <row r="5" spans="1:20" s="1" customFormat="1" ht="51.75" thickBot="1" x14ac:dyDescent="0.25">
      <c r="A5" s="59" t="s">
        <v>0</v>
      </c>
      <c r="B5" s="60" t="s">
        <v>1</v>
      </c>
      <c r="C5" s="60" t="s">
        <v>2</v>
      </c>
      <c r="D5" s="60" t="s">
        <v>3</v>
      </c>
      <c r="E5" s="60" t="s">
        <v>4</v>
      </c>
      <c r="F5" s="60" t="s">
        <v>6</v>
      </c>
      <c r="G5" s="187" t="s">
        <v>43</v>
      </c>
      <c r="H5" s="188"/>
      <c r="I5" s="159" t="s">
        <v>5</v>
      </c>
      <c r="J5" s="160"/>
      <c r="K5" s="42" t="s">
        <v>44</v>
      </c>
      <c r="L5" s="61" t="s">
        <v>45</v>
      </c>
      <c r="M5" s="62" t="s">
        <v>46</v>
      </c>
      <c r="N5" s="96" t="s">
        <v>69</v>
      </c>
      <c r="O5" s="77" t="s">
        <v>56</v>
      </c>
      <c r="P5"/>
      <c r="Q5"/>
      <c r="R5"/>
      <c r="S5"/>
      <c r="T5"/>
    </row>
    <row r="6" spans="1:20" ht="13.5" customHeight="1" x14ac:dyDescent="0.25">
      <c r="A6" s="27" t="s">
        <v>76</v>
      </c>
      <c r="B6" s="102"/>
      <c r="C6" s="103"/>
      <c r="D6" s="104">
        <v>1</v>
      </c>
      <c r="E6" s="105">
        <v>3.74</v>
      </c>
      <c r="F6" s="102" t="s">
        <v>75</v>
      </c>
      <c r="G6" s="63"/>
      <c r="H6" s="64" t="s">
        <v>94</v>
      </c>
      <c r="I6" s="152">
        <f>IF(D6&gt;0,D6*E6," " )</f>
        <v>3.74</v>
      </c>
      <c r="J6" s="153"/>
      <c r="K6" s="43" t="s">
        <v>88</v>
      </c>
      <c r="L6" s="57">
        <f>IF(D6&gt;0,D6*$B$30*55," " )</f>
        <v>541.91499999999996</v>
      </c>
      <c r="M6" s="58">
        <f>IF(D6&gt;0,L6*100," ")</f>
        <v>54191.5</v>
      </c>
      <c r="N6" s="78">
        <f>IF(D6&gt;0,L6/55," ")</f>
        <v>9.8529999999999998</v>
      </c>
      <c r="O6" s="79">
        <f>IF(D6&gt;0,G6/N6," " )</f>
        <v>0</v>
      </c>
      <c r="P6" s="46"/>
    </row>
    <row r="7" spans="1:20" ht="13.5" hidden="1" customHeight="1" x14ac:dyDescent="0.25">
      <c r="A7" s="32"/>
      <c r="B7" s="67"/>
      <c r="C7" s="68"/>
      <c r="D7" s="69"/>
      <c r="E7" s="70"/>
      <c r="F7" s="67"/>
      <c r="G7" s="67"/>
      <c r="H7" s="68"/>
      <c r="I7" s="146" t="str">
        <f>IF(D7&gt;0,D7*E7," " )</f>
        <v xml:space="preserve"> </v>
      </c>
      <c r="J7" s="147"/>
      <c r="K7" s="43"/>
      <c r="L7" s="57" t="str">
        <f t="shared" ref="L7:L26" si="0">IF(D7&gt;0,D7*$B$30*55," " )</f>
        <v xml:space="preserve"> </v>
      </c>
      <c r="M7" s="58" t="str">
        <f t="shared" ref="M7:M26" si="1">IF(D7&gt;0,L7*100," ")</f>
        <v xml:space="preserve"> </v>
      </c>
      <c r="N7" s="78" t="str">
        <f t="shared" ref="N7:N26" si="2">IF(D7&gt;0,L7/55," ")</f>
        <v xml:space="preserve"> </v>
      </c>
      <c r="O7" s="79" t="str">
        <f t="shared" ref="O7:O26" si="3">IF(D7&gt;0,G7/N7," " )</f>
        <v xml:space="preserve"> </v>
      </c>
      <c r="P7" s="46"/>
    </row>
    <row r="8" spans="1:20" ht="13.5" hidden="1" customHeight="1" x14ac:dyDescent="0.25">
      <c r="A8" s="27"/>
      <c r="B8" s="67"/>
      <c r="C8" s="68"/>
      <c r="D8" s="69"/>
      <c r="E8" s="70"/>
      <c r="F8" s="67"/>
      <c r="G8" s="67"/>
      <c r="H8" s="68"/>
      <c r="I8" s="146" t="str">
        <f t="shared" ref="I8:I26" si="4">IF(D8&gt;0,D8*E8," " )</f>
        <v xml:space="preserve"> </v>
      </c>
      <c r="J8" s="147"/>
      <c r="K8" s="43"/>
      <c r="L8" s="57" t="str">
        <f t="shared" si="0"/>
        <v xml:space="preserve"> </v>
      </c>
      <c r="M8" s="58" t="str">
        <f t="shared" si="1"/>
        <v xml:space="preserve"> </v>
      </c>
      <c r="N8" s="78" t="str">
        <f t="shared" si="2"/>
        <v xml:space="preserve"> </v>
      </c>
      <c r="O8" s="79" t="str">
        <f t="shared" si="3"/>
        <v xml:space="preserve"> </v>
      </c>
      <c r="P8" s="46"/>
    </row>
    <row r="9" spans="1:20" ht="13.5" hidden="1" customHeight="1" x14ac:dyDescent="0.25">
      <c r="A9" s="27"/>
      <c r="B9" s="67"/>
      <c r="C9" s="68"/>
      <c r="D9" s="69"/>
      <c r="E9" s="70"/>
      <c r="F9" s="67"/>
      <c r="G9" s="67"/>
      <c r="H9" s="68"/>
      <c r="I9" s="146" t="str">
        <f t="shared" si="4"/>
        <v xml:space="preserve"> </v>
      </c>
      <c r="J9" s="147"/>
      <c r="K9" s="44"/>
      <c r="L9" s="57" t="str">
        <f t="shared" si="0"/>
        <v xml:space="preserve"> </v>
      </c>
      <c r="M9" s="58" t="str">
        <f t="shared" si="1"/>
        <v xml:space="preserve"> </v>
      </c>
      <c r="N9" s="78" t="str">
        <f t="shared" si="2"/>
        <v xml:space="preserve"> </v>
      </c>
      <c r="O9" s="79" t="str">
        <f t="shared" si="3"/>
        <v xml:space="preserve"> </v>
      </c>
      <c r="P9" s="46"/>
    </row>
    <row r="10" spans="1:20" ht="13.5" hidden="1" customHeight="1" x14ac:dyDescent="0.25">
      <c r="A10" s="27"/>
      <c r="B10" s="68"/>
      <c r="C10" s="68"/>
      <c r="D10" s="69"/>
      <c r="E10" s="70"/>
      <c r="F10" s="67"/>
      <c r="G10" s="67"/>
      <c r="H10" s="68"/>
      <c r="I10" s="146" t="str">
        <f t="shared" si="4"/>
        <v xml:space="preserve"> </v>
      </c>
      <c r="J10" s="147"/>
      <c r="K10" s="45"/>
      <c r="L10" s="57" t="str">
        <f t="shared" si="0"/>
        <v xml:space="preserve"> </v>
      </c>
      <c r="M10" s="58" t="str">
        <f t="shared" si="1"/>
        <v xml:space="preserve"> </v>
      </c>
      <c r="N10" s="78" t="str">
        <f t="shared" si="2"/>
        <v xml:space="preserve"> </v>
      </c>
      <c r="O10" s="79" t="str">
        <f t="shared" si="3"/>
        <v xml:space="preserve"> </v>
      </c>
      <c r="P10" s="46"/>
    </row>
    <row r="11" spans="1:20" ht="13.5" hidden="1" customHeight="1" x14ac:dyDescent="0.25">
      <c r="A11" s="27"/>
      <c r="B11" s="67"/>
      <c r="C11" s="68"/>
      <c r="D11" s="69"/>
      <c r="E11" s="70"/>
      <c r="F11" s="67"/>
      <c r="G11" s="67"/>
      <c r="H11" s="68"/>
      <c r="I11" s="146" t="str">
        <f t="shared" si="4"/>
        <v xml:space="preserve"> </v>
      </c>
      <c r="J11" s="147"/>
      <c r="K11" s="44"/>
      <c r="L11" s="57" t="str">
        <f t="shared" si="0"/>
        <v xml:space="preserve"> </v>
      </c>
      <c r="M11" s="58" t="str">
        <f t="shared" si="1"/>
        <v xml:space="preserve"> </v>
      </c>
      <c r="N11" s="78" t="str">
        <f t="shared" si="2"/>
        <v xml:space="preserve"> </v>
      </c>
      <c r="O11" s="79" t="str">
        <f t="shared" si="3"/>
        <v xml:space="preserve"> </v>
      </c>
    </row>
    <row r="12" spans="1:20" ht="13.5" hidden="1" customHeight="1" x14ac:dyDescent="0.25">
      <c r="A12" s="27"/>
      <c r="B12" s="67"/>
      <c r="C12" s="68"/>
      <c r="D12" s="69"/>
      <c r="E12" s="70"/>
      <c r="F12" s="67"/>
      <c r="G12" s="67"/>
      <c r="H12" s="68"/>
      <c r="I12" s="146" t="str">
        <f t="shared" si="4"/>
        <v xml:space="preserve"> </v>
      </c>
      <c r="J12" s="147"/>
      <c r="K12" s="44"/>
      <c r="L12" s="57" t="str">
        <f t="shared" si="0"/>
        <v xml:space="preserve"> </v>
      </c>
      <c r="M12" s="58" t="str">
        <f t="shared" si="1"/>
        <v xml:space="preserve"> </v>
      </c>
      <c r="N12" s="78" t="str">
        <f t="shared" si="2"/>
        <v xml:space="preserve"> </v>
      </c>
      <c r="O12" s="79" t="str">
        <f t="shared" si="3"/>
        <v xml:space="preserve"> </v>
      </c>
    </row>
    <row r="13" spans="1:20" ht="13.5" hidden="1" customHeight="1" x14ac:dyDescent="0.25">
      <c r="A13" s="28"/>
      <c r="B13" s="68"/>
      <c r="C13" s="68"/>
      <c r="D13" s="69"/>
      <c r="E13" s="70"/>
      <c r="F13" s="68"/>
      <c r="G13" s="68"/>
      <c r="H13" s="68"/>
      <c r="I13" s="146" t="str">
        <f t="shared" si="4"/>
        <v xml:space="preserve"> </v>
      </c>
      <c r="J13" s="147"/>
      <c r="K13" s="44"/>
      <c r="L13" s="57" t="str">
        <f t="shared" si="0"/>
        <v xml:space="preserve"> </v>
      </c>
      <c r="M13" s="58" t="str">
        <f t="shared" si="1"/>
        <v xml:space="preserve"> </v>
      </c>
      <c r="N13" s="78" t="str">
        <f t="shared" si="2"/>
        <v xml:space="preserve"> </v>
      </c>
      <c r="O13" s="79" t="str">
        <f t="shared" si="3"/>
        <v xml:space="preserve"> </v>
      </c>
    </row>
    <row r="14" spans="1:20" ht="13.5" hidden="1" customHeight="1" x14ac:dyDescent="0.25">
      <c r="A14" s="27"/>
      <c r="B14" s="67"/>
      <c r="C14" s="68"/>
      <c r="D14" s="69"/>
      <c r="E14" s="70"/>
      <c r="F14" s="68"/>
      <c r="G14" s="68"/>
      <c r="H14" s="68"/>
      <c r="I14" s="146" t="str">
        <f t="shared" si="4"/>
        <v xml:space="preserve"> </v>
      </c>
      <c r="J14" s="147"/>
      <c r="K14" s="44"/>
      <c r="L14" s="57" t="str">
        <f t="shared" si="0"/>
        <v xml:space="preserve"> </v>
      </c>
      <c r="M14" s="58" t="str">
        <f t="shared" si="1"/>
        <v xml:space="preserve"> </v>
      </c>
      <c r="N14" s="78" t="str">
        <f t="shared" si="2"/>
        <v xml:space="preserve"> </v>
      </c>
      <c r="O14" s="79" t="str">
        <f t="shared" si="3"/>
        <v xml:space="preserve"> </v>
      </c>
    </row>
    <row r="15" spans="1:20" ht="13.5" hidden="1" customHeight="1" x14ac:dyDescent="0.25">
      <c r="A15" s="28"/>
      <c r="B15" s="68"/>
      <c r="C15" s="68"/>
      <c r="D15" s="69"/>
      <c r="E15" s="70"/>
      <c r="F15" s="68"/>
      <c r="G15" s="68"/>
      <c r="H15" s="68"/>
      <c r="I15" s="146" t="str">
        <f t="shared" si="4"/>
        <v xml:space="preserve"> </v>
      </c>
      <c r="J15" s="147"/>
      <c r="K15" s="44"/>
      <c r="L15" s="57" t="str">
        <f t="shared" si="0"/>
        <v xml:space="preserve"> </v>
      </c>
      <c r="M15" s="58" t="str">
        <f t="shared" si="1"/>
        <v xml:space="preserve"> </v>
      </c>
      <c r="N15" s="78" t="str">
        <f t="shared" si="2"/>
        <v xml:space="preserve"> </v>
      </c>
      <c r="O15" s="79" t="str">
        <f t="shared" si="3"/>
        <v xml:space="preserve"> </v>
      </c>
    </row>
    <row r="16" spans="1:20" ht="13.5" hidden="1" customHeight="1" x14ac:dyDescent="0.25">
      <c r="A16" s="27"/>
      <c r="B16" s="67"/>
      <c r="C16" s="68"/>
      <c r="D16" s="69"/>
      <c r="E16" s="70"/>
      <c r="F16" s="68"/>
      <c r="G16" s="68"/>
      <c r="H16" s="68"/>
      <c r="I16" s="146" t="str">
        <f t="shared" si="4"/>
        <v xml:space="preserve"> </v>
      </c>
      <c r="J16" s="147"/>
      <c r="K16" s="44"/>
      <c r="L16" s="57" t="str">
        <f t="shared" si="0"/>
        <v xml:space="preserve"> </v>
      </c>
      <c r="M16" s="58" t="str">
        <f t="shared" si="1"/>
        <v xml:space="preserve"> </v>
      </c>
      <c r="N16" s="78" t="str">
        <f t="shared" si="2"/>
        <v xml:space="preserve"> </v>
      </c>
      <c r="O16" s="79" t="str">
        <f t="shared" si="3"/>
        <v xml:space="preserve"> </v>
      </c>
    </row>
    <row r="17" spans="1:15" ht="13.5" hidden="1" customHeight="1" x14ac:dyDescent="0.25">
      <c r="A17" s="27"/>
      <c r="B17" s="67"/>
      <c r="C17" s="68"/>
      <c r="D17" s="69"/>
      <c r="E17" s="70"/>
      <c r="F17" s="68"/>
      <c r="G17" s="68"/>
      <c r="H17" s="68"/>
      <c r="I17" s="146" t="str">
        <f t="shared" si="4"/>
        <v xml:space="preserve"> </v>
      </c>
      <c r="J17" s="147"/>
      <c r="K17" s="44"/>
      <c r="L17" s="57" t="str">
        <f t="shared" si="0"/>
        <v xml:space="preserve"> </v>
      </c>
      <c r="M17" s="58" t="str">
        <f t="shared" si="1"/>
        <v xml:space="preserve"> </v>
      </c>
      <c r="N17" s="78" t="str">
        <f t="shared" si="2"/>
        <v xml:space="preserve"> </v>
      </c>
      <c r="O17" s="79" t="str">
        <f t="shared" si="3"/>
        <v xml:space="preserve"> </v>
      </c>
    </row>
    <row r="18" spans="1:15" ht="13.5" hidden="1" customHeight="1" x14ac:dyDescent="0.25">
      <c r="A18" s="27"/>
      <c r="B18" s="67"/>
      <c r="C18" s="68"/>
      <c r="D18" s="69"/>
      <c r="E18" s="70"/>
      <c r="F18" s="68"/>
      <c r="G18" s="68"/>
      <c r="H18" s="68"/>
      <c r="I18" s="146" t="str">
        <f t="shared" si="4"/>
        <v xml:space="preserve"> </v>
      </c>
      <c r="J18" s="147"/>
      <c r="K18" s="44"/>
      <c r="L18" s="57" t="str">
        <f t="shared" si="0"/>
        <v xml:space="preserve"> </v>
      </c>
      <c r="M18" s="58" t="str">
        <f t="shared" si="1"/>
        <v xml:space="preserve"> </v>
      </c>
      <c r="N18" s="78" t="str">
        <f t="shared" si="2"/>
        <v xml:space="preserve"> </v>
      </c>
      <c r="O18" s="79" t="str">
        <f t="shared" si="3"/>
        <v xml:space="preserve"> </v>
      </c>
    </row>
    <row r="19" spans="1:15" ht="13.5" hidden="1" customHeight="1" x14ac:dyDescent="0.25">
      <c r="A19" s="28"/>
      <c r="B19" s="68"/>
      <c r="C19" s="68"/>
      <c r="D19" s="69"/>
      <c r="E19" s="70"/>
      <c r="F19" s="68"/>
      <c r="G19" s="68"/>
      <c r="H19" s="68"/>
      <c r="I19" s="146" t="str">
        <f t="shared" si="4"/>
        <v xml:space="preserve"> </v>
      </c>
      <c r="J19" s="147"/>
      <c r="K19" s="44"/>
      <c r="L19" s="57" t="str">
        <f t="shared" si="0"/>
        <v xml:space="preserve"> </v>
      </c>
      <c r="M19" s="58" t="str">
        <f t="shared" si="1"/>
        <v xml:space="preserve"> </v>
      </c>
      <c r="N19" s="78" t="str">
        <f t="shared" si="2"/>
        <v xml:space="preserve"> </v>
      </c>
      <c r="O19" s="79" t="str">
        <f t="shared" si="3"/>
        <v xml:space="preserve"> </v>
      </c>
    </row>
    <row r="20" spans="1:15" ht="13.5" hidden="1" customHeight="1" x14ac:dyDescent="0.25">
      <c r="A20" s="28"/>
      <c r="B20" s="68"/>
      <c r="C20" s="68"/>
      <c r="D20" s="69"/>
      <c r="E20" s="70"/>
      <c r="F20" s="68"/>
      <c r="G20" s="68"/>
      <c r="H20" s="68"/>
      <c r="I20" s="146" t="str">
        <f t="shared" si="4"/>
        <v xml:space="preserve"> </v>
      </c>
      <c r="J20" s="147"/>
      <c r="K20" s="44"/>
      <c r="L20" s="57" t="str">
        <f t="shared" si="0"/>
        <v xml:space="preserve"> </v>
      </c>
      <c r="M20" s="58" t="str">
        <f t="shared" si="1"/>
        <v xml:space="preserve"> </v>
      </c>
      <c r="N20" s="78" t="str">
        <f t="shared" si="2"/>
        <v xml:space="preserve"> </v>
      </c>
      <c r="O20" s="79" t="str">
        <f t="shared" si="3"/>
        <v xml:space="preserve"> </v>
      </c>
    </row>
    <row r="21" spans="1:15" ht="13.5" hidden="1" customHeight="1" x14ac:dyDescent="0.25">
      <c r="A21" s="28"/>
      <c r="B21" s="68"/>
      <c r="C21" s="68"/>
      <c r="D21" s="69"/>
      <c r="E21" s="70"/>
      <c r="F21" s="68"/>
      <c r="G21" s="68"/>
      <c r="H21" s="68"/>
      <c r="I21" s="146" t="str">
        <f t="shared" si="4"/>
        <v xml:space="preserve"> </v>
      </c>
      <c r="J21" s="147"/>
      <c r="K21" s="44"/>
      <c r="L21" s="57" t="str">
        <f t="shared" si="0"/>
        <v xml:space="preserve"> </v>
      </c>
      <c r="M21" s="58" t="str">
        <f t="shared" si="1"/>
        <v xml:space="preserve"> </v>
      </c>
      <c r="N21" s="78" t="str">
        <f t="shared" si="2"/>
        <v xml:space="preserve"> </v>
      </c>
      <c r="O21" s="79" t="str">
        <f t="shared" si="3"/>
        <v xml:space="preserve"> </v>
      </c>
    </row>
    <row r="22" spans="1:15" ht="13.5" hidden="1" customHeight="1" x14ac:dyDescent="0.25">
      <c r="A22" s="28"/>
      <c r="B22" s="68"/>
      <c r="C22" s="68"/>
      <c r="D22" s="69"/>
      <c r="E22" s="70"/>
      <c r="F22" s="68"/>
      <c r="G22" s="68"/>
      <c r="H22" s="68"/>
      <c r="I22" s="146" t="str">
        <f t="shared" si="4"/>
        <v xml:space="preserve"> </v>
      </c>
      <c r="J22" s="147"/>
      <c r="K22" s="44"/>
      <c r="L22" s="57" t="str">
        <f t="shared" si="0"/>
        <v xml:space="preserve"> </v>
      </c>
      <c r="M22" s="58" t="str">
        <f t="shared" si="1"/>
        <v xml:space="preserve"> </v>
      </c>
      <c r="N22" s="78" t="str">
        <f t="shared" si="2"/>
        <v xml:space="preserve"> </v>
      </c>
      <c r="O22" s="79" t="str">
        <f t="shared" si="3"/>
        <v xml:space="preserve"> </v>
      </c>
    </row>
    <row r="23" spans="1:15" ht="13.5" hidden="1" customHeight="1" x14ac:dyDescent="0.25">
      <c r="A23" s="28"/>
      <c r="B23" s="68"/>
      <c r="C23" s="68"/>
      <c r="D23" s="69"/>
      <c r="E23" s="70"/>
      <c r="F23" s="68"/>
      <c r="G23" s="68"/>
      <c r="H23" s="68"/>
      <c r="I23" s="146" t="str">
        <f t="shared" si="4"/>
        <v xml:space="preserve"> </v>
      </c>
      <c r="J23" s="147"/>
      <c r="K23" s="44"/>
      <c r="L23" s="57" t="str">
        <f t="shared" si="0"/>
        <v xml:space="preserve"> </v>
      </c>
      <c r="M23" s="58" t="str">
        <f t="shared" si="1"/>
        <v xml:space="preserve"> </v>
      </c>
      <c r="N23" s="78" t="str">
        <f t="shared" si="2"/>
        <v xml:space="preserve"> </v>
      </c>
      <c r="O23" s="79" t="str">
        <f t="shared" si="3"/>
        <v xml:space="preserve"> </v>
      </c>
    </row>
    <row r="24" spans="1:15" ht="13.5" hidden="1" customHeight="1" x14ac:dyDescent="0.25">
      <c r="A24" s="28"/>
      <c r="B24" s="68"/>
      <c r="C24" s="68"/>
      <c r="D24" s="69"/>
      <c r="E24" s="70"/>
      <c r="F24" s="68"/>
      <c r="G24" s="68"/>
      <c r="H24" s="68"/>
      <c r="I24" s="146" t="str">
        <f t="shared" si="4"/>
        <v xml:space="preserve"> </v>
      </c>
      <c r="J24" s="147"/>
      <c r="K24" s="44"/>
      <c r="L24" s="57" t="str">
        <f t="shared" si="0"/>
        <v xml:space="preserve"> </v>
      </c>
      <c r="M24" s="58" t="str">
        <f t="shared" si="1"/>
        <v xml:space="preserve"> </v>
      </c>
      <c r="N24" s="78" t="str">
        <f t="shared" si="2"/>
        <v xml:space="preserve"> </v>
      </c>
      <c r="O24" s="79" t="str">
        <f t="shared" si="3"/>
        <v xml:space="preserve"> </v>
      </c>
    </row>
    <row r="25" spans="1:15" ht="13.5" hidden="1" customHeight="1" x14ac:dyDescent="0.25">
      <c r="A25" s="29"/>
      <c r="B25" s="71"/>
      <c r="C25" s="71"/>
      <c r="D25" s="72"/>
      <c r="E25" s="73"/>
      <c r="F25" s="71"/>
      <c r="G25" s="71"/>
      <c r="H25" s="71"/>
      <c r="I25" s="146" t="str">
        <f t="shared" si="4"/>
        <v xml:space="preserve"> </v>
      </c>
      <c r="J25" s="147"/>
      <c r="K25" s="44"/>
      <c r="L25" s="57" t="str">
        <f t="shared" si="0"/>
        <v xml:space="preserve"> </v>
      </c>
      <c r="M25" s="58" t="str">
        <f t="shared" si="1"/>
        <v xml:space="preserve"> </v>
      </c>
      <c r="N25" s="78" t="str">
        <f t="shared" si="2"/>
        <v xml:space="preserve"> </v>
      </c>
      <c r="O25" s="79" t="str">
        <f t="shared" si="3"/>
        <v xml:space="preserve"> </v>
      </c>
    </row>
    <row r="26" spans="1:15" ht="13.5" customHeight="1" thickBot="1" x14ac:dyDescent="0.3">
      <c r="A26" s="55"/>
      <c r="B26" s="74"/>
      <c r="C26" s="74"/>
      <c r="D26" s="75"/>
      <c r="E26" s="76"/>
      <c r="F26" s="74"/>
      <c r="G26" s="74"/>
      <c r="H26" s="74"/>
      <c r="I26" s="171" t="str">
        <f t="shared" si="4"/>
        <v xml:space="preserve"> </v>
      </c>
      <c r="J26" s="172"/>
      <c r="K26" s="44"/>
      <c r="L26" s="81" t="str">
        <f t="shared" si="0"/>
        <v xml:space="preserve"> </v>
      </c>
      <c r="M26" s="82" t="str">
        <f t="shared" si="1"/>
        <v xml:space="preserve"> </v>
      </c>
      <c r="N26" s="53" t="str">
        <f t="shared" si="2"/>
        <v xml:space="preserve"> </v>
      </c>
      <c r="O26" s="83" t="str">
        <f t="shared" si="3"/>
        <v xml:space="preserve"> </v>
      </c>
    </row>
    <row r="27" spans="1:15" ht="13.5" thickBot="1" x14ac:dyDescent="0.25">
      <c r="A27" s="52" t="s">
        <v>22</v>
      </c>
      <c r="B27" s="53"/>
      <c r="C27" s="53"/>
      <c r="D27" s="54">
        <f>SUM(D6:D26)</f>
        <v>1</v>
      </c>
      <c r="E27" s="98"/>
      <c r="F27" s="173" t="s">
        <v>7</v>
      </c>
      <c r="G27" s="174"/>
      <c r="H27" s="175"/>
      <c r="I27" s="169">
        <f>SUM(I6:I26)</f>
        <v>3.74</v>
      </c>
      <c r="J27" s="170"/>
    </row>
    <row r="28" spans="1:15" ht="13.5" thickBot="1" x14ac:dyDescent="0.25">
      <c r="A28" s="23"/>
      <c r="B28" s="24"/>
      <c r="D28" s="3"/>
      <c r="E28" s="4"/>
      <c r="H28" s="25"/>
      <c r="I28" s="26"/>
    </row>
    <row r="29" spans="1:15" ht="13.5" thickBot="1" x14ac:dyDescent="0.25">
      <c r="A29" s="20" t="s">
        <v>42</v>
      </c>
      <c r="B29" s="33"/>
      <c r="D29" s="3"/>
      <c r="E29" s="4"/>
    </row>
    <row r="30" spans="1:15" ht="14.25" thickTop="1" thickBot="1" x14ac:dyDescent="0.25">
      <c r="A30" s="7" t="s">
        <v>8</v>
      </c>
      <c r="B30" s="21">
        <v>9.8529999999999998</v>
      </c>
      <c r="D30" s="161" t="s">
        <v>26</v>
      </c>
      <c r="E30" s="162"/>
      <c r="F30" s="162"/>
      <c r="G30" s="162"/>
      <c r="H30" s="162"/>
      <c r="I30" s="162"/>
      <c r="J30" s="163"/>
    </row>
    <row r="31" spans="1:15" ht="13.5" thickBot="1" x14ac:dyDescent="0.25">
      <c r="A31" s="7" t="s">
        <v>9</v>
      </c>
      <c r="B31" s="6">
        <f>B30*I27</f>
        <v>36.85022</v>
      </c>
      <c r="D31" s="166" t="s">
        <v>93</v>
      </c>
      <c r="E31" s="167"/>
      <c r="F31" s="167"/>
      <c r="G31" s="167"/>
      <c r="H31" s="167"/>
      <c r="I31" s="167"/>
      <c r="J31" s="168"/>
    </row>
    <row r="32" spans="1:15" ht="27" customHeight="1" thickBot="1" x14ac:dyDescent="0.25">
      <c r="A32" s="22" t="s">
        <v>10</v>
      </c>
      <c r="B32" s="19">
        <v>4</v>
      </c>
      <c r="D32" s="166"/>
      <c r="E32" s="167"/>
      <c r="F32" s="167"/>
      <c r="G32" s="167"/>
      <c r="H32" s="167"/>
      <c r="I32" s="167"/>
      <c r="J32" s="168"/>
    </row>
    <row r="33" spans="1:16" ht="26.25" thickBot="1" x14ac:dyDescent="0.25">
      <c r="A33" s="22" t="s">
        <v>51</v>
      </c>
      <c r="B33" s="21">
        <v>1</v>
      </c>
      <c r="D33" s="166"/>
      <c r="E33" s="167"/>
      <c r="F33" s="167"/>
      <c r="G33" s="167"/>
      <c r="H33" s="167"/>
      <c r="I33" s="167"/>
      <c r="J33" s="168"/>
    </row>
    <row r="34" spans="1:16" x14ac:dyDescent="0.2">
      <c r="A34" s="22" t="s">
        <v>34</v>
      </c>
      <c r="B34" s="6">
        <v>30</v>
      </c>
      <c r="D34" s="17"/>
      <c r="E34" s="17"/>
      <c r="F34" s="17"/>
      <c r="G34" s="17"/>
      <c r="H34" s="17"/>
      <c r="I34" s="17"/>
      <c r="J34" s="17"/>
    </row>
    <row r="35" spans="1:16" ht="13.5" thickBot="1" x14ac:dyDescent="0.25">
      <c r="A35" s="12" t="s">
        <v>25</v>
      </c>
      <c r="B35" s="8">
        <v>1.25</v>
      </c>
    </row>
    <row r="36" spans="1:16" ht="13.5" thickBot="1" x14ac:dyDescent="0.25">
      <c r="A36" s="164" t="s">
        <v>20</v>
      </c>
      <c r="B36" s="164"/>
      <c r="C36" s="164"/>
      <c r="D36" s="164"/>
      <c r="E36" s="164"/>
      <c r="F36" s="165"/>
      <c r="G36" s="165"/>
      <c r="H36" s="165"/>
      <c r="I36" s="16"/>
      <c r="K36" s="86"/>
      <c r="L36" s="176" t="s">
        <v>68</v>
      </c>
      <c r="M36" s="177"/>
      <c r="N36" s="178"/>
      <c r="O36" s="86"/>
      <c r="P36" s="86"/>
    </row>
    <row r="37" spans="1:16" ht="51" x14ac:dyDescent="0.2">
      <c r="A37" s="34" t="s">
        <v>30</v>
      </c>
      <c r="B37" s="35" t="s">
        <v>28</v>
      </c>
      <c r="C37" s="35" t="s">
        <v>36</v>
      </c>
      <c r="D37" s="35" t="s">
        <v>35</v>
      </c>
      <c r="E37" s="35" t="s">
        <v>37</v>
      </c>
      <c r="F37" s="35" t="s">
        <v>32</v>
      </c>
      <c r="G37" s="35"/>
      <c r="H37" s="35" t="s">
        <v>29</v>
      </c>
      <c r="I37" s="35" t="s">
        <v>55</v>
      </c>
      <c r="J37" s="51" t="s">
        <v>31</v>
      </c>
      <c r="K37" s="86"/>
      <c r="L37" s="87" t="s">
        <v>24</v>
      </c>
      <c r="M37" s="88" t="s">
        <v>27</v>
      </c>
      <c r="N37" s="88" t="s">
        <v>33</v>
      </c>
      <c r="P37" s="86"/>
    </row>
    <row r="38" spans="1:16" hidden="1" x14ac:dyDescent="0.2">
      <c r="A38" s="84"/>
      <c r="B38" s="18"/>
      <c r="C38" s="5">
        <f t="shared" ref="C38:C46" si="5">($B$32+$B$33*N38)*$B$34/500</f>
        <v>2.94</v>
      </c>
      <c r="D38" s="5">
        <f>$B$35</f>
        <v>1.25</v>
      </c>
      <c r="E38" s="5" t="str">
        <f t="shared" ref="E38:E46" si="6">IF(B38&gt;0,C38+D38+B38/L38," ")</f>
        <v xml:space="preserve"> </v>
      </c>
      <c r="F38" s="50" t="s">
        <v>47</v>
      </c>
      <c r="G38" s="15">
        <v>16</v>
      </c>
      <c r="H38" s="39" t="str">
        <f>IF(B38&gt;0,$B$31+E38," ")</f>
        <v xml:space="preserve"> </v>
      </c>
      <c r="I38" s="49" t="str">
        <f>IF(B38&gt;0,H38/G38," ")</f>
        <v xml:space="preserve"> </v>
      </c>
      <c r="J38" s="48"/>
      <c r="K38" s="86"/>
      <c r="L38" s="87">
        <v>6.25E-2</v>
      </c>
      <c r="M38" s="89">
        <f t="shared" ref="M38:M46" si="7">C38/2.5</f>
        <v>1.1759999999999999</v>
      </c>
      <c r="N38" s="89">
        <v>45</v>
      </c>
      <c r="P38" s="86"/>
    </row>
    <row r="39" spans="1:16" hidden="1" x14ac:dyDescent="0.2">
      <c r="A39" s="84"/>
      <c r="B39" s="18"/>
      <c r="C39" s="5">
        <f t="shared" si="5"/>
        <v>1.74</v>
      </c>
      <c r="D39" s="5">
        <f>$B$35</f>
        <v>1.25</v>
      </c>
      <c r="E39" s="5" t="str">
        <f t="shared" si="6"/>
        <v xml:space="preserve"> </v>
      </c>
      <c r="F39" s="15" t="s">
        <v>17</v>
      </c>
      <c r="G39" s="15">
        <v>8</v>
      </c>
      <c r="H39" s="39" t="str">
        <f t="shared" ref="H39:H50" si="8">IF(B39&gt;0,$B$31+E39," ")</f>
        <v xml:space="preserve"> </v>
      </c>
      <c r="I39" s="49" t="str">
        <f>IF(B39&gt;0,H39/G39," ")</f>
        <v xml:space="preserve"> </v>
      </c>
      <c r="J39" s="36"/>
      <c r="K39" s="86"/>
      <c r="L39" s="87">
        <v>0.125</v>
      </c>
      <c r="M39" s="89">
        <f t="shared" si="7"/>
        <v>0.69599999999999995</v>
      </c>
      <c r="N39" s="89">
        <v>25</v>
      </c>
      <c r="P39" s="86"/>
    </row>
    <row r="40" spans="1:16" hidden="1" x14ac:dyDescent="0.2">
      <c r="A40" s="84"/>
      <c r="B40" s="18"/>
      <c r="C40" s="5">
        <f t="shared" si="5"/>
        <v>1.1797590361445784</v>
      </c>
      <c r="D40" s="5">
        <f t="shared" ref="D40:D50" si="9">$B$35</f>
        <v>1.25</v>
      </c>
      <c r="E40" s="5" t="str">
        <f t="shared" si="6"/>
        <v xml:space="preserve"> </v>
      </c>
      <c r="F40" s="15" t="s">
        <v>11</v>
      </c>
      <c r="G40" s="15">
        <v>4</v>
      </c>
      <c r="H40" s="39" t="str">
        <f t="shared" si="8"/>
        <v xml:space="preserve"> </v>
      </c>
      <c r="I40" s="49" t="str">
        <f>IF(B40&gt;0,H40/G40," ")</f>
        <v xml:space="preserve"> </v>
      </c>
      <c r="J40" s="36"/>
      <c r="K40" s="86"/>
      <c r="L40" s="87">
        <v>0.25</v>
      </c>
      <c r="M40" s="89">
        <f t="shared" si="7"/>
        <v>0.47190361445783136</v>
      </c>
      <c r="N40" s="91">
        <v>15.66265060240964</v>
      </c>
      <c r="P40" s="86"/>
    </row>
    <row r="41" spans="1:16" x14ac:dyDescent="0.2">
      <c r="A41" s="84" t="s">
        <v>84</v>
      </c>
      <c r="B41" s="18">
        <v>4.7457000000000003</v>
      </c>
      <c r="C41" s="5">
        <f t="shared" si="5"/>
        <v>0.6737349397590362</v>
      </c>
      <c r="D41" s="5">
        <f t="shared" si="9"/>
        <v>1.25</v>
      </c>
      <c r="E41" s="5">
        <f t="shared" si="6"/>
        <v>6.6694349397590367</v>
      </c>
      <c r="F41" s="15" t="s">
        <v>12</v>
      </c>
      <c r="G41" s="15">
        <v>1</v>
      </c>
      <c r="H41" s="39">
        <f t="shared" si="8"/>
        <v>43.519654939759036</v>
      </c>
      <c r="I41" s="49">
        <f>IF(B41&gt;0,H41," ")</f>
        <v>43.519654939759036</v>
      </c>
      <c r="J41" s="36"/>
      <c r="K41" s="86"/>
      <c r="L41" s="87">
        <v>1</v>
      </c>
      <c r="M41" s="89">
        <f t="shared" si="7"/>
        <v>0.26949397590361446</v>
      </c>
      <c r="N41" s="91">
        <v>7.2289156626506026</v>
      </c>
      <c r="P41" s="86"/>
    </row>
    <row r="42" spans="1:16" x14ac:dyDescent="0.2">
      <c r="A42" s="84" t="s">
        <v>59</v>
      </c>
      <c r="B42" s="18">
        <f>'Nitric 70% ACS'!B42</f>
        <v>10.722</v>
      </c>
      <c r="C42" s="5">
        <f t="shared" si="5"/>
        <v>0.45686746987951815</v>
      </c>
      <c r="D42" s="5">
        <f t="shared" si="9"/>
        <v>1.25</v>
      </c>
      <c r="E42" s="5">
        <f t="shared" si="6"/>
        <v>3.8512674698795184</v>
      </c>
      <c r="F42" s="15" t="s">
        <v>13</v>
      </c>
      <c r="G42" s="15">
        <v>5</v>
      </c>
      <c r="H42" s="39">
        <f t="shared" si="8"/>
        <v>40.701487469879517</v>
      </c>
      <c r="I42" s="49">
        <f>IF(B42&gt;0,H42*G42," ")</f>
        <v>203.50743734939758</v>
      </c>
      <c r="J42" s="36"/>
      <c r="K42" s="86"/>
      <c r="L42" s="87">
        <v>5</v>
      </c>
      <c r="M42" s="89">
        <f t="shared" si="7"/>
        <v>0.18274698795180727</v>
      </c>
      <c r="N42" s="91">
        <v>3.6144578313253013</v>
      </c>
      <c r="P42" s="86"/>
    </row>
    <row r="43" spans="1:16" hidden="1" x14ac:dyDescent="0.2">
      <c r="A43" s="84"/>
      <c r="B43" s="18">
        <f>'Nitric 70% ACS'!B43</f>
        <v>0</v>
      </c>
      <c r="C43" s="5">
        <f t="shared" si="5"/>
        <v>0.40799999999999997</v>
      </c>
      <c r="D43" s="5">
        <f t="shared" si="9"/>
        <v>1.25</v>
      </c>
      <c r="E43" s="5" t="str">
        <f t="shared" si="6"/>
        <v xml:space="preserve"> </v>
      </c>
      <c r="F43" s="15" t="s">
        <v>18</v>
      </c>
      <c r="G43" s="15">
        <v>15</v>
      </c>
      <c r="H43" s="39" t="str">
        <f t="shared" si="8"/>
        <v xml:space="preserve"> </v>
      </c>
      <c r="I43" s="49" t="str">
        <f t="shared" ref="I43:I50" si="10">IF(B43&gt;0,H43*G43," ")</f>
        <v xml:space="preserve"> </v>
      </c>
      <c r="J43" s="36"/>
      <c r="K43" s="86"/>
      <c r="L43" s="87">
        <v>15</v>
      </c>
      <c r="M43" s="89">
        <f t="shared" si="7"/>
        <v>0.16319999999999998</v>
      </c>
      <c r="N43" s="89">
        <v>2.8</v>
      </c>
      <c r="P43" s="86"/>
    </row>
    <row r="44" spans="1:16" hidden="1" x14ac:dyDescent="0.2">
      <c r="A44" s="84"/>
      <c r="B44" s="18">
        <f>'Nitric 70% ACS'!B44</f>
        <v>0</v>
      </c>
      <c r="C44" s="5">
        <f t="shared" si="5"/>
        <v>0.38457831325301201</v>
      </c>
      <c r="D44" s="5">
        <f t="shared" si="9"/>
        <v>1.25</v>
      </c>
      <c r="E44" s="5" t="str">
        <f t="shared" si="6"/>
        <v xml:space="preserve"> </v>
      </c>
      <c r="F44" s="15" t="s">
        <v>14</v>
      </c>
      <c r="G44" s="15">
        <v>20</v>
      </c>
      <c r="H44" s="39" t="str">
        <f t="shared" si="8"/>
        <v xml:space="preserve"> </v>
      </c>
      <c r="I44" s="49" t="str">
        <f t="shared" si="10"/>
        <v xml:space="preserve"> </v>
      </c>
      <c r="J44" s="36"/>
      <c r="K44" s="86"/>
      <c r="L44" s="87">
        <v>20</v>
      </c>
      <c r="M44" s="89">
        <f t="shared" si="7"/>
        <v>0.1538313253012048</v>
      </c>
      <c r="N44" s="91">
        <v>2.4096385542168677</v>
      </c>
      <c r="P44" s="86"/>
    </row>
    <row r="45" spans="1:16" hidden="1" x14ac:dyDescent="0.2">
      <c r="A45" s="84"/>
      <c r="B45" s="18">
        <f>'Nitric 70% ACS'!B45</f>
        <v>0</v>
      </c>
      <c r="C45" s="5">
        <f t="shared" si="5"/>
        <v>0.34843373493975904</v>
      </c>
      <c r="D45" s="5">
        <f t="shared" si="9"/>
        <v>1.25</v>
      </c>
      <c r="E45" s="5" t="str">
        <f t="shared" si="6"/>
        <v xml:space="preserve"> </v>
      </c>
      <c r="F45" s="15" t="s">
        <v>15</v>
      </c>
      <c r="G45" s="15">
        <v>30</v>
      </c>
      <c r="H45" s="39" t="str">
        <f t="shared" si="8"/>
        <v xml:space="preserve"> </v>
      </c>
      <c r="I45" s="49" t="str">
        <f t="shared" si="10"/>
        <v xml:space="preserve"> </v>
      </c>
      <c r="J45" s="36"/>
      <c r="K45" s="86"/>
      <c r="L45" s="87">
        <v>30</v>
      </c>
      <c r="M45" s="89">
        <f t="shared" si="7"/>
        <v>0.13937349397590362</v>
      </c>
      <c r="N45" s="91">
        <v>1.8072289156626506</v>
      </c>
      <c r="P45" s="86"/>
    </row>
    <row r="46" spans="1:16" hidden="1" x14ac:dyDescent="0.2">
      <c r="A46" s="84" t="s">
        <v>60</v>
      </c>
      <c r="B46" s="18">
        <f>'Nitric 70% ACS'!B46</f>
        <v>31.384</v>
      </c>
      <c r="C46" s="5">
        <f t="shared" si="5"/>
        <v>0.3</v>
      </c>
      <c r="D46" s="5">
        <f t="shared" si="9"/>
        <v>1.25</v>
      </c>
      <c r="E46" s="5">
        <f t="shared" si="6"/>
        <v>2.1206181818181817</v>
      </c>
      <c r="F46" s="15" t="s">
        <v>16</v>
      </c>
      <c r="G46" s="15">
        <v>55</v>
      </c>
      <c r="H46" s="39">
        <f t="shared" si="8"/>
        <v>38.970838181818181</v>
      </c>
      <c r="I46" s="49">
        <f t="shared" si="10"/>
        <v>2143.3960999999999</v>
      </c>
      <c r="J46" s="36"/>
      <c r="K46" s="86"/>
      <c r="L46" s="87">
        <v>55</v>
      </c>
      <c r="M46" s="89">
        <f t="shared" si="7"/>
        <v>0.12</v>
      </c>
      <c r="N46" s="91">
        <v>1</v>
      </c>
      <c r="P46" s="86"/>
    </row>
    <row r="47" spans="1:16" x14ac:dyDescent="0.2">
      <c r="A47" s="84" t="s">
        <v>61</v>
      </c>
      <c r="B47" s="18"/>
      <c r="C47" s="5">
        <f>($B$32+$B$33*N46)*$B$34/500</f>
        <v>0.3</v>
      </c>
      <c r="D47" s="5">
        <f t="shared" si="9"/>
        <v>1.25</v>
      </c>
      <c r="E47" s="5" t="str">
        <f>IF(B47&gt;0,C47+D47+B47/L46," ")</f>
        <v xml:space="preserve"> </v>
      </c>
      <c r="F47" s="30" t="s">
        <v>92</v>
      </c>
      <c r="G47" s="30">
        <v>500</v>
      </c>
      <c r="H47" s="39">
        <v>3.74</v>
      </c>
      <c r="I47" s="49">
        <f>H47*G47</f>
        <v>1870</v>
      </c>
      <c r="J47" s="36"/>
      <c r="K47" s="86"/>
      <c r="L47" s="87">
        <v>275</v>
      </c>
      <c r="M47" s="89">
        <f>C48/2.5</f>
        <v>0.11045783132530121</v>
      </c>
      <c r="N47" s="91">
        <v>0.60240963855421692</v>
      </c>
      <c r="P47" s="86"/>
    </row>
    <row r="48" spans="1:16" hidden="1" x14ac:dyDescent="0.2">
      <c r="A48" s="84"/>
      <c r="B48" s="18"/>
      <c r="C48" s="5">
        <f>($B$32+$B$33*N47)*$B$34/500</f>
        <v>0.27614457831325301</v>
      </c>
      <c r="D48" s="5">
        <f t="shared" si="9"/>
        <v>1.25</v>
      </c>
      <c r="E48" s="5" t="str">
        <f>IF(B48&gt;0,C48+D48+B48/L47," ")</f>
        <v xml:space="preserve"> </v>
      </c>
      <c r="F48" s="15" t="s">
        <v>19</v>
      </c>
      <c r="G48" s="15">
        <v>275</v>
      </c>
      <c r="H48" s="39" t="str">
        <f t="shared" si="8"/>
        <v xml:space="preserve"> </v>
      </c>
      <c r="I48" s="49" t="str">
        <f t="shared" si="10"/>
        <v xml:space="preserve"> </v>
      </c>
      <c r="J48" s="36"/>
      <c r="K48" s="86"/>
      <c r="L48" s="92">
        <v>330</v>
      </c>
      <c r="M48" s="89">
        <f>C50/2.5</f>
        <v>0.11045783132530121</v>
      </c>
      <c r="N48" s="91">
        <v>0.60240963855421692</v>
      </c>
      <c r="P48" s="86"/>
    </row>
    <row r="49" spans="1:16" hidden="1" x14ac:dyDescent="0.2">
      <c r="A49" s="84" t="s">
        <v>62</v>
      </c>
      <c r="B49" s="18">
        <v>80.884</v>
      </c>
      <c r="C49" s="5">
        <f>($B$32+$B$33*N47)*$B$34/500</f>
        <v>0.27614457831325301</v>
      </c>
      <c r="D49" s="5">
        <f t="shared" si="9"/>
        <v>1.25</v>
      </c>
      <c r="E49" s="5">
        <f>IF(B49&gt;0,C49+D49+B49/L48," ")</f>
        <v>1.7712476086162834</v>
      </c>
      <c r="F49" s="15" t="s">
        <v>21</v>
      </c>
      <c r="G49" s="15">
        <v>330</v>
      </c>
      <c r="H49" s="39">
        <f t="shared" si="8"/>
        <v>38.621467608616285</v>
      </c>
      <c r="I49" s="49">
        <f t="shared" si="10"/>
        <v>12745.084310843375</v>
      </c>
      <c r="J49" s="36"/>
      <c r="K49" s="86"/>
      <c r="L49" s="93"/>
      <c r="M49" s="94"/>
      <c r="N49" s="90"/>
      <c r="O49" s="95"/>
      <c r="P49" s="86"/>
    </row>
    <row r="50" spans="1:16" ht="13.5" hidden="1" thickBot="1" x14ac:dyDescent="0.25">
      <c r="A50" s="85" t="s">
        <v>64</v>
      </c>
      <c r="B50" s="41">
        <v>278.03399999999999</v>
      </c>
      <c r="C50" s="37">
        <f>($B$32+$B$33*N48)*$B$34/500</f>
        <v>0.27614457831325301</v>
      </c>
      <c r="D50" s="37">
        <f t="shared" si="9"/>
        <v>1.25</v>
      </c>
      <c r="E50" s="37">
        <f>IF(B50&gt;0,C50+D50+B50/L48," ")</f>
        <v>2.3686718510405256</v>
      </c>
      <c r="F50" s="11" t="s">
        <v>21</v>
      </c>
      <c r="G50" s="11">
        <v>330</v>
      </c>
      <c r="H50" s="40">
        <f t="shared" si="8"/>
        <v>39.218891851040524</v>
      </c>
      <c r="I50" s="80">
        <f t="shared" si="10"/>
        <v>12942.234310843372</v>
      </c>
      <c r="J50" s="38"/>
    </row>
    <row r="51" spans="1:16" x14ac:dyDescent="0.2">
      <c r="D51" s="3"/>
      <c r="E51" s="4"/>
    </row>
    <row r="52" spans="1:16" x14ac:dyDescent="0.2">
      <c r="D52" s="3"/>
      <c r="E52" s="4"/>
    </row>
    <row r="53" spans="1:16" x14ac:dyDescent="0.2">
      <c r="D53" s="3"/>
      <c r="E53" s="4"/>
    </row>
    <row r="54" spans="1:16" x14ac:dyDescent="0.2">
      <c r="D54" s="3"/>
      <c r="E54" s="4"/>
    </row>
    <row r="55" spans="1:16" x14ac:dyDescent="0.2">
      <c r="D55" s="3"/>
      <c r="E55" s="4"/>
    </row>
    <row r="56" spans="1:16" x14ac:dyDescent="0.2">
      <c r="D56" s="3"/>
      <c r="E56" s="4"/>
    </row>
    <row r="57" spans="1:16" x14ac:dyDescent="0.2">
      <c r="D57" s="3"/>
      <c r="E57" s="4"/>
    </row>
    <row r="58" spans="1:16" x14ac:dyDescent="0.2">
      <c r="D58" s="3"/>
      <c r="E58" s="4"/>
    </row>
    <row r="59" spans="1:16" x14ac:dyDescent="0.2">
      <c r="D59" s="3"/>
      <c r="E59" s="4"/>
    </row>
    <row r="60" spans="1:16" x14ac:dyDescent="0.2">
      <c r="D60" s="3"/>
      <c r="E60" s="4"/>
    </row>
    <row r="61" spans="1:16" x14ac:dyDescent="0.2">
      <c r="D61" s="3"/>
      <c r="E61" s="4"/>
    </row>
    <row r="62" spans="1:16" x14ac:dyDescent="0.2">
      <c r="D62" s="3"/>
      <c r="E62" s="4"/>
    </row>
    <row r="63" spans="1:16" x14ac:dyDescent="0.2">
      <c r="D63" s="3"/>
      <c r="E63" s="4"/>
    </row>
    <row r="64" spans="1:16" x14ac:dyDescent="0.2">
      <c r="D64" s="3"/>
      <c r="E64" s="4"/>
    </row>
    <row r="65" spans="4:5" x14ac:dyDescent="0.2">
      <c r="D65" s="3"/>
      <c r="E65" s="4"/>
    </row>
    <row r="66" spans="4:5" x14ac:dyDescent="0.2">
      <c r="D66" s="3"/>
      <c r="E66" s="4"/>
    </row>
    <row r="67" spans="4:5" x14ac:dyDescent="0.2">
      <c r="D67" s="3"/>
      <c r="E67" s="4"/>
    </row>
    <row r="68" spans="4:5" x14ac:dyDescent="0.2">
      <c r="D68" s="3"/>
      <c r="E68" s="4"/>
    </row>
    <row r="69" spans="4:5" x14ac:dyDescent="0.2">
      <c r="D69" s="3"/>
      <c r="E69" s="4"/>
    </row>
    <row r="70" spans="4:5" x14ac:dyDescent="0.2">
      <c r="D70" s="3"/>
      <c r="E70" s="4"/>
    </row>
    <row r="71" spans="4:5" x14ac:dyDescent="0.2">
      <c r="D71" s="3"/>
      <c r="E71" s="4"/>
    </row>
    <row r="72" spans="4:5" x14ac:dyDescent="0.2">
      <c r="D72" s="3"/>
      <c r="E72" s="4"/>
    </row>
    <row r="73" spans="4:5" x14ac:dyDescent="0.2">
      <c r="D73" s="3"/>
      <c r="E73" s="4"/>
    </row>
    <row r="74" spans="4:5" x14ac:dyDescent="0.2">
      <c r="D74" s="3"/>
      <c r="E74" s="4"/>
    </row>
    <row r="75" spans="4:5" x14ac:dyDescent="0.2">
      <c r="D75" s="3"/>
      <c r="E75" s="4"/>
    </row>
    <row r="76" spans="4:5" x14ac:dyDescent="0.2">
      <c r="D76" s="3"/>
      <c r="E76" s="4"/>
    </row>
    <row r="77" spans="4:5" x14ac:dyDescent="0.2">
      <c r="D77" s="3"/>
      <c r="E77" s="4"/>
    </row>
    <row r="78" spans="4:5" x14ac:dyDescent="0.2">
      <c r="D78" s="3"/>
      <c r="E78" s="4"/>
    </row>
    <row r="79" spans="4:5" x14ac:dyDescent="0.2">
      <c r="D79" s="3"/>
      <c r="E79" s="4"/>
    </row>
    <row r="80" spans="4:5" x14ac:dyDescent="0.2">
      <c r="D80" s="3"/>
      <c r="E80" s="4"/>
    </row>
    <row r="81" spans="4:5" x14ac:dyDescent="0.2">
      <c r="D81" s="3"/>
      <c r="E81" s="4"/>
    </row>
    <row r="82" spans="4:5" x14ac:dyDescent="0.2">
      <c r="D82" s="3"/>
      <c r="E82" s="4"/>
    </row>
    <row r="83" spans="4:5" x14ac:dyDescent="0.2">
      <c r="D83" s="3"/>
      <c r="E83" s="4"/>
    </row>
    <row r="84" spans="4:5" x14ac:dyDescent="0.2">
      <c r="D84" s="3"/>
      <c r="E84" s="4"/>
    </row>
    <row r="85" spans="4:5" x14ac:dyDescent="0.2">
      <c r="D85" s="3"/>
      <c r="E85" s="4"/>
    </row>
    <row r="86" spans="4:5" x14ac:dyDescent="0.2">
      <c r="D86" s="3"/>
      <c r="E86" s="4"/>
    </row>
    <row r="87" spans="4:5" x14ac:dyDescent="0.2">
      <c r="D87" s="3"/>
      <c r="E87" s="4"/>
    </row>
    <row r="88" spans="4:5" x14ac:dyDescent="0.2">
      <c r="D88" s="3"/>
      <c r="E88" s="4"/>
    </row>
    <row r="89" spans="4:5" x14ac:dyDescent="0.2">
      <c r="D89" s="3"/>
      <c r="E89" s="4"/>
    </row>
    <row r="90" spans="4:5" x14ac:dyDescent="0.2">
      <c r="D90" s="3"/>
      <c r="E90" s="4"/>
    </row>
    <row r="91" spans="4:5" x14ac:dyDescent="0.2">
      <c r="D91" s="3"/>
      <c r="E91" s="4"/>
    </row>
    <row r="92" spans="4:5" x14ac:dyDescent="0.2">
      <c r="D92" s="3"/>
      <c r="E92" s="4"/>
    </row>
    <row r="93" spans="4:5" x14ac:dyDescent="0.2">
      <c r="D93" s="3"/>
      <c r="E93" s="4"/>
    </row>
    <row r="94" spans="4:5" x14ac:dyDescent="0.2">
      <c r="D94" s="3"/>
      <c r="E94" s="4"/>
    </row>
    <row r="95" spans="4:5" x14ac:dyDescent="0.2">
      <c r="D95" s="3"/>
      <c r="E95" s="4"/>
    </row>
    <row r="96" spans="4:5" x14ac:dyDescent="0.2">
      <c r="D96" s="3"/>
      <c r="E96" s="4"/>
    </row>
    <row r="97" spans="4:5" x14ac:dyDescent="0.2">
      <c r="D97" s="3"/>
      <c r="E97" s="4"/>
    </row>
    <row r="98" spans="4:5" x14ac:dyDescent="0.2">
      <c r="D98" s="3"/>
      <c r="E98" s="4"/>
    </row>
    <row r="99" spans="4:5" x14ac:dyDescent="0.2">
      <c r="D99" s="3"/>
      <c r="E99" s="4"/>
    </row>
    <row r="100" spans="4:5" x14ac:dyDescent="0.2">
      <c r="D100" s="3"/>
      <c r="E100" s="4"/>
    </row>
    <row r="101" spans="4:5" x14ac:dyDescent="0.2">
      <c r="D101" s="3"/>
      <c r="E101" s="4"/>
    </row>
    <row r="102" spans="4:5" x14ac:dyDescent="0.2">
      <c r="D102" s="3"/>
      <c r="E102" s="4"/>
    </row>
    <row r="103" spans="4:5" x14ac:dyDescent="0.2">
      <c r="D103" s="3"/>
      <c r="E103" s="4"/>
    </row>
    <row r="104" spans="4:5" x14ac:dyDescent="0.2">
      <c r="D104" s="3"/>
      <c r="E104" s="4"/>
    </row>
    <row r="105" spans="4:5" x14ac:dyDescent="0.2">
      <c r="D105" s="3"/>
      <c r="E105" s="4"/>
    </row>
    <row r="106" spans="4:5" x14ac:dyDescent="0.2">
      <c r="D106" s="3"/>
      <c r="E106" s="4"/>
    </row>
    <row r="107" spans="4:5" x14ac:dyDescent="0.2">
      <c r="D107" s="3"/>
      <c r="E107" s="4"/>
    </row>
    <row r="108" spans="4:5" x14ac:dyDescent="0.2">
      <c r="D108" s="3"/>
      <c r="E108" s="4"/>
    </row>
    <row r="109" spans="4:5" x14ac:dyDescent="0.2">
      <c r="D109" s="3"/>
      <c r="E109" s="4"/>
    </row>
    <row r="110" spans="4:5" x14ac:dyDescent="0.2">
      <c r="D110" s="3"/>
      <c r="E110" s="4"/>
    </row>
    <row r="111" spans="4:5" x14ac:dyDescent="0.2">
      <c r="D111" s="3"/>
      <c r="E111" s="4"/>
    </row>
    <row r="112" spans="4:5" x14ac:dyDescent="0.2">
      <c r="D112" s="3"/>
      <c r="E112" s="4"/>
    </row>
    <row r="113" spans="4:5" x14ac:dyDescent="0.2">
      <c r="D113" s="3"/>
      <c r="E113" s="4"/>
    </row>
    <row r="114" spans="4:5" x14ac:dyDescent="0.2">
      <c r="D114" s="3"/>
      <c r="E114" s="4"/>
    </row>
    <row r="115" spans="4:5" x14ac:dyDescent="0.2">
      <c r="D115" s="3"/>
      <c r="E115" s="4"/>
    </row>
    <row r="116" spans="4:5" x14ac:dyDescent="0.2">
      <c r="D116" s="3"/>
      <c r="E116" s="4"/>
    </row>
    <row r="117" spans="4:5" x14ac:dyDescent="0.2">
      <c r="D117" s="3"/>
      <c r="E117" s="4"/>
    </row>
    <row r="118" spans="4:5" x14ac:dyDescent="0.2">
      <c r="D118" s="3"/>
      <c r="E118" s="4"/>
    </row>
    <row r="119" spans="4:5" x14ac:dyDescent="0.2">
      <c r="D119" s="3"/>
      <c r="E119" s="4"/>
    </row>
    <row r="120" spans="4:5" x14ac:dyDescent="0.2">
      <c r="D120" s="3"/>
      <c r="E120" s="4"/>
    </row>
    <row r="121" spans="4:5" x14ac:dyDescent="0.2">
      <c r="D121" s="3"/>
      <c r="E121" s="4"/>
    </row>
    <row r="122" spans="4:5" x14ac:dyDescent="0.2">
      <c r="D122" s="3"/>
      <c r="E122" s="4"/>
    </row>
    <row r="123" spans="4:5" x14ac:dyDescent="0.2">
      <c r="D123" s="3"/>
      <c r="E123" s="4"/>
    </row>
    <row r="124" spans="4:5" x14ac:dyDescent="0.2">
      <c r="D124" s="3"/>
      <c r="E124" s="4"/>
    </row>
    <row r="125" spans="4:5" x14ac:dyDescent="0.2">
      <c r="D125" s="3"/>
      <c r="E125" s="4"/>
    </row>
    <row r="126" spans="4:5" x14ac:dyDescent="0.2">
      <c r="D126" s="3"/>
      <c r="E126" s="4"/>
    </row>
    <row r="127" spans="4:5" x14ac:dyDescent="0.2">
      <c r="D127" s="3"/>
      <c r="E127" s="4"/>
    </row>
    <row r="128" spans="4:5" x14ac:dyDescent="0.2">
      <c r="D128" s="3"/>
      <c r="E128" s="4"/>
    </row>
    <row r="129" spans="4:5" x14ac:dyDescent="0.2">
      <c r="D129" s="3"/>
      <c r="E129" s="4"/>
    </row>
    <row r="130" spans="4:5" x14ac:dyDescent="0.2">
      <c r="D130" s="3"/>
      <c r="E130" s="4"/>
    </row>
    <row r="131" spans="4:5" x14ac:dyDescent="0.2">
      <c r="D131" s="3"/>
      <c r="E131" s="4"/>
    </row>
    <row r="132" spans="4:5" x14ac:dyDescent="0.2">
      <c r="D132" s="3"/>
      <c r="E132" s="4"/>
    </row>
    <row r="133" spans="4:5" x14ac:dyDescent="0.2">
      <c r="D133" s="3"/>
      <c r="E133" s="4"/>
    </row>
    <row r="134" spans="4:5" x14ac:dyDescent="0.2">
      <c r="D134" s="3"/>
      <c r="E134" s="4"/>
    </row>
    <row r="135" spans="4:5" x14ac:dyDescent="0.2">
      <c r="D135" s="3"/>
      <c r="E135" s="4"/>
    </row>
    <row r="136" spans="4:5" x14ac:dyDescent="0.2">
      <c r="D136" s="3"/>
      <c r="E136" s="4"/>
    </row>
    <row r="137" spans="4:5" x14ac:dyDescent="0.2">
      <c r="D137" s="3"/>
      <c r="E137" s="4"/>
    </row>
    <row r="138" spans="4:5" x14ac:dyDescent="0.2">
      <c r="D138" s="3"/>
      <c r="E138" s="4"/>
    </row>
    <row r="139" spans="4:5" x14ac:dyDescent="0.2">
      <c r="D139" s="3"/>
      <c r="E139" s="4"/>
    </row>
    <row r="140" spans="4:5" x14ac:dyDescent="0.2">
      <c r="D140" s="3"/>
      <c r="E140" s="4"/>
    </row>
    <row r="141" spans="4:5" x14ac:dyDescent="0.2">
      <c r="D141" s="3"/>
      <c r="E141" s="4"/>
    </row>
    <row r="142" spans="4:5" x14ac:dyDescent="0.2">
      <c r="D142" s="3"/>
      <c r="E142" s="4"/>
    </row>
    <row r="143" spans="4:5" x14ac:dyDescent="0.2">
      <c r="D143" s="3"/>
      <c r="E143" s="4"/>
    </row>
    <row r="144" spans="4:5" x14ac:dyDescent="0.2">
      <c r="D144" s="3"/>
      <c r="E144" s="4"/>
    </row>
    <row r="145" spans="4:5" x14ac:dyDescent="0.2">
      <c r="D145" s="3"/>
      <c r="E145" s="4"/>
    </row>
    <row r="146" spans="4:5" x14ac:dyDescent="0.2">
      <c r="D146" s="3"/>
      <c r="E146" s="4"/>
    </row>
    <row r="147" spans="4:5" x14ac:dyDescent="0.2">
      <c r="D147" s="3"/>
      <c r="E147" s="4"/>
    </row>
    <row r="148" spans="4:5" x14ac:dyDescent="0.2">
      <c r="D148" s="3"/>
      <c r="E148" s="4"/>
    </row>
    <row r="149" spans="4:5" x14ac:dyDescent="0.2">
      <c r="D149" s="3"/>
      <c r="E149" s="4"/>
    </row>
    <row r="150" spans="4:5" x14ac:dyDescent="0.2">
      <c r="D150" s="3"/>
      <c r="E150" s="4"/>
    </row>
    <row r="151" spans="4:5" x14ac:dyDescent="0.2">
      <c r="D151" s="3"/>
      <c r="E151" s="4"/>
    </row>
    <row r="152" spans="4:5" x14ac:dyDescent="0.2">
      <c r="D152" s="3"/>
      <c r="E152" s="4"/>
    </row>
    <row r="153" spans="4:5" x14ac:dyDescent="0.2">
      <c r="D153" s="3"/>
      <c r="E153" s="4"/>
    </row>
    <row r="154" spans="4:5" x14ac:dyDescent="0.2">
      <c r="D154" s="3"/>
      <c r="E154" s="4"/>
    </row>
    <row r="155" spans="4:5" x14ac:dyDescent="0.2">
      <c r="D155" s="3"/>
      <c r="E155" s="4"/>
    </row>
    <row r="156" spans="4:5" x14ac:dyDescent="0.2">
      <c r="D156" s="3"/>
      <c r="E156" s="4"/>
    </row>
    <row r="157" spans="4:5" x14ac:dyDescent="0.2">
      <c r="D157" s="3"/>
      <c r="E157" s="4"/>
    </row>
    <row r="158" spans="4:5" x14ac:dyDescent="0.2">
      <c r="D158" s="3"/>
      <c r="E158" s="4"/>
    </row>
    <row r="159" spans="4:5" x14ac:dyDescent="0.2">
      <c r="D159" s="3"/>
      <c r="E159" s="4"/>
    </row>
    <row r="160" spans="4:5" x14ac:dyDescent="0.2">
      <c r="D160" s="3"/>
      <c r="E160" s="4"/>
    </row>
    <row r="161" spans="4:5" x14ac:dyDescent="0.2">
      <c r="D161" s="3"/>
      <c r="E161" s="4"/>
    </row>
    <row r="162" spans="4:5" x14ac:dyDescent="0.2">
      <c r="D162" s="3"/>
      <c r="E162" s="4"/>
    </row>
    <row r="163" spans="4:5" x14ac:dyDescent="0.2">
      <c r="D163" s="3"/>
      <c r="E163" s="4"/>
    </row>
    <row r="164" spans="4:5" x14ac:dyDescent="0.2">
      <c r="D164" s="3"/>
      <c r="E164" s="4"/>
    </row>
    <row r="165" spans="4:5" x14ac:dyDescent="0.2">
      <c r="D165" s="3"/>
      <c r="E165" s="4"/>
    </row>
    <row r="166" spans="4:5" x14ac:dyDescent="0.2">
      <c r="D166" s="3"/>
      <c r="E166" s="4"/>
    </row>
    <row r="167" spans="4:5" x14ac:dyDescent="0.2">
      <c r="D167" s="3"/>
      <c r="E167" s="4"/>
    </row>
    <row r="168" spans="4:5" x14ac:dyDescent="0.2">
      <c r="D168" s="3"/>
      <c r="E168" s="4"/>
    </row>
    <row r="169" spans="4:5" x14ac:dyDescent="0.2">
      <c r="D169" s="3"/>
      <c r="E169" s="4"/>
    </row>
    <row r="170" spans="4:5" x14ac:dyDescent="0.2">
      <c r="D170" s="3"/>
      <c r="E170" s="4"/>
    </row>
    <row r="171" spans="4:5" x14ac:dyDescent="0.2">
      <c r="D171" s="3"/>
      <c r="E171" s="4"/>
    </row>
    <row r="172" spans="4:5" x14ac:dyDescent="0.2">
      <c r="D172" s="3"/>
      <c r="E172" s="4"/>
    </row>
    <row r="173" spans="4:5" x14ac:dyDescent="0.2">
      <c r="D173" s="3"/>
      <c r="E173" s="4"/>
    </row>
    <row r="174" spans="4:5" x14ac:dyDescent="0.2">
      <c r="D174" s="3"/>
      <c r="E174" s="4"/>
    </row>
    <row r="175" spans="4:5" x14ac:dyDescent="0.2">
      <c r="D175" s="3"/>
      <c r="E175" s="4"/>
    </row>
    <row r="176" spans="4:5" x14ac:dyDescent="0.2">
      <c r="D176" s="3"/>
      <c r="E176" s="4"/>
    </row>
    <row r="177" spans="4:5" x14ac:dyDescent="0.2">
      <c r="D177" s="3"/>
      <c r="E177" s="4"/>
    </row>
    <row r="178" spans="4:5" x14ac:dyDescent="0.2">
      <c r="D178" s="3"/>
      <c r="E178" s="4"/>
    </row>
    <row r="179" spans="4:5" x14ac:dyDescent="0.2">
      <c r="D179" s="3"/>
      <c r="E179" s="4"/>
    </row>
    <row r="180" spans="4:5" x14ac:dyDescent="0.2">
      <c r="D180" s="3"/>
      <c r="E180" s="4"/>
    </row>
    <row r="181" spans="4:5" x14ac:dyDescent="0.2">
      <c r="D181" s="3"/>
      <c r="E181" s="4"/>
    </row>
    <row r="182" spans="4:5" x14ac:dyDescent="0.2">
      <c r="D182" s="3"/>
      <c r="E182" s="4"/>
    </row>
    <row r="183" spans="4:5" x14ac:dyDescent="0.2">
      <c r="D183" s="3"/>
      <c r="E183" s="4"/>
    </row>
    <row r="184" spans="4:5" x14ac:dyDescent="0.2">
      <c r="D184" s="3"/>
      <c r="E184" s="4"/>
    </row>
    <row r="185" spans="4:5" x14ac:dyDescent="0.2">
      <c r="D185" s="3"/>
      <c r="E185" s="4"/>
    </row>
    <row r="186" spans="4:5" x14ac:dyDescent="0.2">
      <c r="D186" s="3"/>
      <c r="E186" s="4"/>
    </row>
    <row r="187" spans="4:5" x14ac:dyDescent="0.2">
      <c r="D187" s="3"/>
      <c r="E187" s="4"/>
    </row>
    <row r="188" spans="4:5" x14ac:dyDescent="0.2">
      <c r="D188" s="3"/>
      <c r="E188" s="4"/>
    </row>
    <row r="189" spans="4:5" x14ac:dyDescent="0.2">
      <c r="D189" s="3"/>
      <c r="E189" s="4"/>
    </row>
    <row r="190" spans="4:5" x14ac:dyDescent="0.2">
      <c r="D190" s="3"/>
      <c r="E190" s="4"/>
    </row>
    <row r="191" spans="4:5" x14ac:dyDescent="0.2">
      <c r="D191" s="3"/>
      <c r="E191" s="4"/>
    </row>
    <row r="192" spans="4:5" x14ac:dyDescent="0.2">
      <c r="D192" s="3"/>
      <c r="E192" s="4"/>
    </row>
    <row r="193" spans="4:5" x14ac:dyDescent="0.2">
      <c r="D193" s="3"/>
      <c r="E193" s="4"/>
    </row>
    <row r="194" spans="4:5" x14ac:dyDescent="0.2">
      <c r="D194" s="3"/>
      <c r="E194" s="4"/>
    </row>
    <row r="195" spans="4:5" x14ac:dyDescent="0.2">
      <c r="D195" s="3"/>
      <c r="E195" s="4"/>
    </row>
    <row r="196" spans="4:5" x14ac:dyDescent="0.2">
      <c r="D196" s="3"/>
      <c r="E196" s="4"/>
    </row>
    <row r="197" spans="4:5" x14ac:dyDescent="0.2">
      <c r="D197" s="3"/>
      <c r="E197" s="4"/>
    </row>
    <row r="198" spans="4:5" x14ac:dyDescent="0.2">
      <c r="D198" s="3"/>
      <c r="E198" s="4"/>
    </row>
    <row r="199" spans="4:5" x14ac:dyDescent="0.2">
      <c r="D199" s="3"/>
      <c r="E199" s="4"/>
    </row>
    <row r="200" spans="4:5" x14ac:dyDescent="0.2">
      <c r="D200" s="3"/>
      <c r="E200" s="4"/>
    </row>
    <row r="201" spans="4:5" x14ac:dyDescent="0.2">
      <c r="D201" s="3"/>
      <c r="E201" s="4"/>
    </row>
    <row r="202" spans="4:5" x14ac:dyDescent="0.2">
      <c r="D202" s="3"/>
      <c r="E202" s="4"/>
    </row>
    <row r="203" spans="4:5" x14ac:dyDescent="0.2">
      <c r="D203" s="3"/>
      <c r="E203" s="4"/>
    </row>
    <row r="204" spans="4:5" x14ac:dyDescent="0.2">
      <c r="D204" s="3"/>
      <c r="E204" s="4"/>
    </row>
    <row r="205" spans="4:5" x14ac:dyDescent="0.2">
      <c r="D205" s="3"/>
      <c r="E205" s="4"/>
    </row>
    <row r="206" spans="4:5" x14ac:dyDescent="0.2">
      <c r="D206" s="3"/>
      <c r="E206" s="4"/>
    </row>
    <row r="207" spans="4:5" x14ac:dyDescent="0.2">
      <c r="D207" s="3"/>
      <c r="E207" s="4"/>
    </row>
    <row r="208" spans="4:5" x14ac:dyDescent="0.2">
      <c r="D208" s="3"/>
      <c r="E208" s="4"/>
    </row>
    <row r="209" spans="4:5" x14ac:dyDescent="0.2">
      <c r="D209" s="3"/>
      <c r="E209" s="4"/>
    </row>
    <row r="210" spans="4:5" x14ac:dyDescent="0.2">
      <c r="D210" s="3"/>
      <c r="E210" s="4"/>
    </row>
    <row r="211" spans="4:5" x14ac:dyDescent="0.2">
      <c r="D211" s="3"/>
      <c r="E211" s="4"/>
    </row>
    <row r="212" spans="4:5" x14ac:dyDescent="0.2">
      <c r="D212" s="3"/>
      <c r="E212" s="4"/>
    </row>
    <row r="213" spans="4:5" x14ac:dyDescent="0.2">
      <c r="D213" s="3"/>
      <c r="E213" s="4"/>
    </row>
    <row r="214" spans="4:5" x14ac:dyDescent="0.2">
      <c r="D214" s="3"/>
      <c r="E214" s="4"/>
    </row>
    <row r="215" spans="4:5" x14ac:dyDescent="0.2">
      <c r="D215" s="3"/>
      <c r="E215" s="4"/>
    </row>
    <row r="216" spans="4:5" x14ac:dyDescent="0.2">
      <c r="D216" s="3"/>
      <c r="E216" s="4"/>
    </row>
    <row r="217" spans="4:5" x14ac:dyDescent="0.2">
      <c r="D217" s="3"/>
      <c r="E217" s="4"/>
    </row>
    <row r="218" spans="4:5" x14ac:dyDescent="0.2">
      <c r="D218" s="3"/>
      <c r="E218" s="4"/>
    </row>
    <row r="219" spans="4:5" x14ac:dyDescent="0.2">
      <c r="D219" s="3"/>
      <c r="E219" s="4"/>
    </row>
    <row r="220" spans="4:5" x14ac:dyDescent="0.2">
      <c r="D220" s="3"/>
      <c r="E220" s="4"/>
    </row>
    <row r="221" spans="4:5" x14ac:dyDescent="0.2">
      <c r="D221" s="3"/>
      <c r="E221" s="4"/>
    </row>
    <row r="222" spans="4:5" x14ac:dyDescent="0.2">
      <c r="D222" s="3"/>
      <c r="E222" s="4"/>
    </row>
    <row r="223" spans="4:5" x14ac:dyDescent="0.2">
      <c r="D223" s="3"/>
      <c r="E223" s="4"/>
    </row>
    <row r="224" spans="4:5" x14ac:dyDescent="0.2">
      <c r="D224" s="3"/>
      <c r="E224" s="4"/>
    </row>
    <row r="225" spans="4:5" x14ac:dyDescent="0.2">
      <c r="D225" s="3"/>
      <c r="E225" s="4"/>
    </row>
    <row r="226" spans="4:5" x14ac:dyDescent="0.2">
      <c r="D226" s="3"/>
      <c r="E226" s="4"/>
    </row>
    <row r="227" spans="4:5" x14ac:dyDescent="0.2">
      <c r="D227" s="3"/>
      <c r="E227" s="4"/>
    </row>
    <row r="228" spans="4:5" x14ac:dyDescent="0.2">
      <c r="D228" s="3"/>
      <c r="E228" s="4"/>
    </row>
    <row r="229" spans="4:5" x14ac:dyDescent="0.2">
      <c r="D229" s="3"/>
      <c r="E229" s="4"/>
    </row>
    <row r="230" spans="4:5" x14ac:dyDescent="0.2">
      <c r="D230" s="3"/>
      <c r="E230" s="4"/>
    </row>
    <row r="231" spans="4:5" x14ac:dyDescent="0.2">
      <c r="D231" s="3"/>
      <c r="E231" s="4"/>
    </row>
    <row r="232" spans="4:5" x14ac:dyDescent="0.2">
      <c r="D232" s="3"/>
      <c r="E232" s="4"/>
    </row>
    <row r="233" spans="4:5" x14ac:dyDescent="0.2">
      <c r="D233" s="3"/>
      <c r="E233" s="4"/>
    </row>
    <row r="234" spans="4:5" x14ac:dyDescent="0.2">
      <c r="D234" s="3"/>
      <c r="E234" s="4"/>
    </row>
    <row r="235" spans="4:5" x14ac:dyDescent="0.2">
      <c r="D235" s="3"/>
      <c r="E235" s="4"/>
    </row>
    <row r="236" spans="4:5" x14ac:dyDescent="0.2">
      <c r="D236" s="3"/>
      <c r="E236" s="4"/>
    </row>
    <row r="237" spans="4:5" x14ac:dyDescent="0.2">
      <c r="D237" s="3"/>
      <c r="E237" s="4"/>
    </row>
    <row r="238" spans="4:5" x14ac:dyDescent="0.2">
      <c r="D238" s="3"/>
      <c r="E238" s="4"/>
    </row>
    <row r="239" spans="4:5" x14ac:dyDescent="0.2">
      <c r="D239" s="3"/>
      <c r="E239" s="4"/>
    </row>
    <row r="240" spans="4:5" x14ac:dyDescent="0.2">
      <c r="D240" s="3"/>
      <c r="E240" s="4"/>
    </row>
    <row r="241" spans="4:5" x14ac:dyDescent="0.2">
      <c r="D241" s="3"/>
      <c r="E241" s="4"/>
    </row>
    <row r="242" spans="4:5" x14ac:dyDescent="0.2">
      <c r="D242" s="3"/>
      <c r="E242" s="4"/>
    </row>
    <row r="243" spans="4:5" x14ac:dyDescent="0.2">
      <c r="D243" s="3"/>
      <c r="E243" s="4"/>
    </row>
    <row r="244" spans="4:5" x14ac:dyDescent="0.2">
      <c r="D244" s="3"/>
      <c r="E244" s="4"/>
    </row>
    <row r="245" spans="4:5" x14ac:dyDescent="0.2">
      <c r="D245" s="3"/>
      <c r="E245" s="4"/>
    </row>
    <row r="246" spans="4:5" x14ac:dyDescent="0.2">
      <c r="D246" s="3"/>
      <c r="E246" s="4"/>
    </row>
    <row r="247" spans="4:5" x14ac:dyDescent="0.2">
      <c r="D247" s="3"/>
      <c r="E247" s="4"/>
    </row>
    <row r="248" spans="4:5" x14ac:dyDescent="0.2">
      <c r="D248" s="3"/>
      <c r="E248" s="4"/>
    </row>
    <row r="249" spans="4:5" x14ac:dyDescent="0.2">
      <c r="D249" s="3"/>
      <c r="E249" s="4"/>
    </row>
    <row r="250" spans="4:5" x14ac:dyDescent="0.2">
      <c r="D250" s="3"/>
      <c r="E250" s="4"/>
    </row>
    <row r="251" spans="4:5" x14ac:dyDescent="0.2">
      <c r="D251" s="3"/>
      <c r="E251" s="4"/>
    </row>
    <row r="252" spans="4:5" x14ac:dyDescent="0.2">
      <c r="D252" s="3"/>
      <c r="E252" s="4"/>
    </row>
    <row r="253" spans="4:5" x14ac:dyDescent="0.2">
      <c r="D253" s="3"/>
      <c r="E253" s="4"/>
    </row>
    <row r="254" spans="4:5" x14ac:dyDescent="0.2">
      <c r="D254" s="3"/>
      <c r="E254" s="4"/>
    </row>
    <row r="255" spans="4:5" x14ac:dyDescent="0.2">
      <c r="D255" s="3"/>
      <c r="E255" s="4"/>
    </row>
    <row r="256" spans="4:5" x14ac:dyDescent="0.2">
      <c r="D256" s="3"/>
      <c r="E256" s="4"/>
    </row>
    <row r="257" spans="4:5" x14ac:dyDescent="0.2">
      <c r="D257" s="3"/>
      <c r="E257" s="4"/>
    </row>
    <row r="258" spans="4:5" x14ac:dyDescent="0.2">
      <c r="D258" s="3"/>
      <c r="E258" s="4"/>
    </row>
    <row r="259" spans="4:5" x14ac:dyDescent="0.2">
      <c r="D259" s="3"/>
      <c r="E259" s="4"/>
    </row>
    <row r="260" spans="4:5" x14ac:dyDescent="0.2">
      <c r="D260" s="3"/>
      <c r="E260" s="4"/>
    </row>
    <row r="261" spans="4:5" x14ac:dyDescent="0.2">
      <c r="D261" s="3"/>
      <c r="E261" s="4"/>
    </row>
    <row r="262" spans="4:5" x14ac:dyDescent="0.2">
      <c r="D262" s="3"/>
      <c r="E262" s="4"/>
    </row>
    <row r="263" spans="4:5" x14ac:dyDescent="0.2">
      <c r="D263" s="3"/>
      <c r="E263" s="4"/>
    </row>
    <row r="264" spans="4:5" x14ac:dyDescent="0.2">
      <c r="D264" s="3"/>
      <c r="E264" s="4"/>
    </row>
    <row r="265" spans="4:5" x14ac:dyDescent="0.2">
      <c r="D265" s="3"/>
      <c r="E265" s="4"/>
    </row>
    <row r="266" spans="4:5" x14ac:dyDescent="0.2">
      <c r="D266" s="3"/>
      <c r="E266" s="4"/>
    </row>
    <row r="267" spans="4:5" x14ac:dyDescent="0.2">
      <c r="D267" s="3"/>
      <c r="E267" s="4"/>
    </row>
    <row r="268" spans="4:5" x14ac:dyDescent="0.2">
      <c r="D268" s="3"/>
      <c r="E268" s="4"/>
    </row>
    <row r="269" spans="4:5" x14ac:dyDescent="0.2">
      <c r="D269" s="3"/>
      <c r="E269" s="4"/>
    </row>
    <row r="270" spans="4:5" x14ac:dyDescent="0.2">
      <c r="D270" s="3"/>
      <c r="E270" s="4"/>
    </row>
    <row r="271" spans="4:5" x14ac:dyDescent="0.2">
      <c r="D271" s="3"/>
      <c r="E271" s="4"/>
    </row>
    <row r="272" spans="4:5" x14ac:dyDescent="0.2">
      <c r="D272" s="3"/>
      <c r="E272" s="4"/>
    </row>
    <row r="273" spans="4:5" x14ac:dyDescent="0.2">
      <c r="D273" s="3"/>
      <c r="E273" s="4"/>
    </row>
    <row r="274" spans="4:5" x14ac:dyDescent="0.2">
      <c r="D274" s="3"/>
      <c r="E274" s="4"/>
    </row>
    <row r="275" spans="4:5" x14ac:dyDescent="0.2">
      <c r="D275" s="3"/>
      <c r="E275" s="4"/>
    </row>
    <row r="276" spans="4:5" x14ac:dyDescent="0.2">
      <c r="D276" s="3"/>
      <c r="E276" s="4"/>
    </row>
    <row r="277" spans="4:5" x14ac:dyDescent="0.2">
      <c r="D277" s="3"/>
      <c r="E277" s="4"/>
    </row>
    <row r="278" spans="4:5" x14ac:dyDescent="0.2">
      <c r="D278" s="3"/>
      <c r="E278" s="4"/>
    </row>
    <row r="279" spans="4:5" x14ac:dyDescent="0.2">
      <c r="D279" s="3"/>
      <c r="E279" s="4"/>
    </row>
    <row r="280" spans="4:5" x14ac:dyDescent="0.2">
      <c r="D280" s="3"/>
      <c r="E280" s="4"/>
    </row>
    <row r="281" spans="4:5" x14ac:dyDescent="0.2">
      <c r="D281" s="3"/>
      <c r="E281" s="4"/>
    </row>
    <row r="282" spans="4:5" x14ac:dyDescent="0.2">
      <c r="D282" s="3"/>
      <c r="E282" s="4"/>
    </row>
    <row r="283" spans="4:5" x14ac:dyDescent="0.2">
      <c r="D283" s="3"/>
      <c r="E283" s="4"/>
    </row>
    <row r="284" spans="4:5" x14ac:dyDescent="0.2">
      <c r="D284" s="3"/>
      <c r="E284" s="4"/>
    </row>
    <row r="285" spans="4:5" x14ac:dyDescent="0.2">
      <c r="D285" s="3"/>
      <c r="E285" s="4"/>
    </row>
    <row r="286" spans="4:5" x14ac:dyDescent="0.2">
      <c r="D286" s="3"/>
      <c r="E286" s="4"/>
    </row>
    <row r="287" spans="4:5" x14ac:dyDescent="0.2">
      <c r="D287" s="3"/>
      <c r="E287" s="4"/>
    </row>
    <row r="288" spans="4:5" x14ac:dyDescent="0.2">
      <c r="D288" s="3"/>
    </row>
    <row r="289" spans="4:4" x14ac:dyDescent="0.2">
      <c r="D289" s="3"/>
    </row>
    <row r="290" spans="4:4" x14ac:dyDescent="0.2">
      <c r="D290" s="3"/>
    </row>
    <row r="291" spans="4:4" x14ac:dyDescent="0.2">
      <c r="D291" s="3"/>
    </row>
    <row r="292" spans="4:4" x14ac:dyDescent="0.2">
      <c r="D292" s="3"/>
    </row>
    <row r="293" spans="4:4" x14ac:dyDescent="0.2">
      <c r="D293" s="3"/>
    </row>
    <row r="294" spans="4:4" x14ac:dyDescent="0.2">
      <c r="D294" s="3"/>
    </row>
    <row r="295" spans="4:4" x14ac:dyDescent="0.2">
      <c r="D295" s="3"/>
    </row>
    <row r="296" spans="4:4" x14ac:dyDescent="0.2">
      <c r="D296" s="3"/>
    </row>
    <row r="297" spans="4:4" x14ac:dyDescent="0.2">
      <c r="D297" s="3"/>
    </row>
    <row r="298" spans="4:4" x14ac:dyDescent="0.2">
      <c r="D298" s="3"/>
    </row>
    <row r="299" spans="4:4" x14ac:dyDescent="0.2">
      <c r="D299" s="3"/>
    </row>
    <row r="300" spans="4:4" x14ac:dyDescent="0.2">
      <c r="D300" s="3"/>
    </row>
    <row r="301" spans="4:4" x14ac:dyDescent="0.2">
      <c r="D301" s="3"/>
    </row>
    <row r="302" spans="4:4" x14ac:dyDescent="0.2">
      <c r="D302" s="3"/>
    </row>
    <row r="303" spans="4:4" x14ac:dyDescent="0.2">
      <c r="D303" s="3"/>
    </row>
    <row r="304" spans="4:4" x14ac:dyDescent="0.2">
      <c r="D304" s="3"/>
    </row>
    <row r="305" spans="4:4" x14ac:dyDescent="0.2">
      <c r="D305" s="3"/>
    </row>
    <row r="306" spans="4:4" x14ac:dyDescent="0.2">
      <c r="D306" s="3"/>
    </row>
    <row r="307" spans="4:4" x14ac:dyDescent="0.2">
      <c r="D307" s="3"/>
    </row>
    <row r="308" spans="4:4" x14ac:dyDescent="0.2">
      <c r="D308" s="3"/>
    </row>
    <row r="309" spans="4:4" x14ac:dyDescent="0.2">
      <c r="D309" s="3"/>
    </row>
    <row r="310" spans="4:4" x14ac:dyDescent="0.2">
      <c r="D310" s="3"/>
    </row>
    <row r="311" spans="4:4" x14ac:dyDescent="0.2">
      <c r="D311" s="3"/>
    </row>
    <row r="312" spans="4:4" x14ac:dyDescent="0.2">
      <c r="D312" s="3"/>
    </row>
    <row r="313" spans="4:4" x14ac:dyDescent="0.2">
      <c r="D313" s="3"/>
    </row>
    <row r="314" spans="4:4" x14ac:dyDescent="0.2">
      <c r="D314" s="3"/>
    </row>
    <row r="315" spans="4:4" x14ac:dyDescent="0.2">
      <c r="D315" s="3"/>
    </row>
    <row r="316" spans="4:4" x14ac:dyDescent="0.2">
      <c r="D316" s="3"/>
    </row>
    <row r="317" spans="4:4" x14ac:dyDescent="0.2">
      <c r="D317" s="3"/>
    </row>
    <row r="318" spans="4:4" x14ac:dyDescent="0.2">
      <c r="D318" s="3"/>
    </row>
    <row r="319" spans="4:4" x14ac:dyDescent="0.2">
      <c r="D319" s="3"/>
    </row>
    <row r="320" spans="4:4" x14ac:dyDescent="0.2">
      <c r="D320" s="3"/>
    </row>
    <row r="321" spans="4:4" x14ac:dyDescent="0.2">
      <c r="D321" s="3"/>
    </row>
    <row r="322" spans="4:4" x14ac:dyDescent="0.2">
      <c r="D322" s="3"/>
    </row>
    <row r="323" spans="4:4" x14ac:dyDescent="0.2">
      <c r="D323" s="3"/>
    </row>
    <row r="324" spans="4:4" x14ac:dyDescent="0.2">
      <c r="D324" s="3"/>
    </row>
    <row r="325" spans="4:4" x14ac:dyDescent="0.2">
      <c r="D325" s="3"/>
    </row>
    <row r="326" spans="4:4" x14ac:dyDescent="0.2">
      <c r="D326" s="3"/>
    </row>
    <row r="327" spans="4:4" x14ac:dyDescent="0.2">
      <c r="D327" s="3"/>
    </row>
    <row r="328" spans="4:4" x14ac:dyDescent="0.2">
      <c r="D328" s="3"/>
    </row>
    <row r="329" spans="4:4" x14ac:dyDescent="0.2">
      <c r="D329" s="3"/>
    </row>
    <row r="330" spans="4:4" x14ac:dyDescent="0.2">
      <c r="D330" s="3"/>
    </row>
    <row r="331" spans="4:4" x14ac:dyDescent="0.2">
      <c r="D331" s="3"/>
    </row>
    <row r="332" spans="4:4" x14ac:dyDescent="0.2">
      <c r="D332" s="3"/>
    </row>
    <row r="333" spans="4:4" x14ac:dyDescent="0.2">
      <c r="D333" s="3"/>
    </row>
    <row r="334" spans="4:4" x14ac:dyDescent="0.2">
      <c r="D334" s="3"/>
    </row>
    <row r="335" spans="4:4" x14ac:dyDescent="0.2">
      <c r="D335" s="3"/>
    </row>
    <row r="336" spans="4:4" x14ac:dyDescent="0.2">
      <c r="D336" s="3"/>
    </row>
    <row r="337" spans="4:4" x14ac:dyDescent="0.2">
      <c r="D337" s="3"/>
    </row>
    <row r="338" spans="4:4" x14ac:dyDescent="0.2">
      <c r="D338" s="3"/>
    </row>
    <row r="339" spans="4:4" x14ac:dyDescent="0.2">
      <c r="D339" s="3"/>
    </row>
    <row r="340" spans="4:4" x14ac:dyDescent="0.2">
      <c r="D340" s="3"/>
    </row>
    <row r="341" spans="4:4" x14ac:dyDescent="0.2">
      <c r="D341" s="3"/>
    </row>
    <row r="342" spans="4:4" x14ac:dyDescent="0.2">
      <c r="D342" s="3"/>
    </row>
    <row r="343" spans="4:4" x14ac:dyDescent="0.2">
      <c r="D343" s="3"/>
    </row>
    <row r="344" spans="4:4" x14ac:dyDescent="0.2">
      <c r="D344" s="3"/>
    </row>
    <row r="345" spans="4:4" x14ac:dyDescent="0.2">
      <c r="D345" s="3"/>
    </row>
    <row r="346" spans="4:4" x14ac:dyDescent="0.2">
      <c r="D346" s="3"/>
    </row>
    <row r="347" spans="4:4" x14ac:dyDescent="0.2">
      <c r="D347" s="3"/>
    </row>
    <row r="348" spans="4:4" x14ac:dyDescent="0.2">
      <c r="D348" s="3"/>
    </row>
    <row r="349" spans="4:4" x14ac:dyDescent="0.2">
      <c r="D349" s="3"/>
    </row>
    <row r="350" spans="4:4" x14ac:dyDescent="0.2">
      <c r="D350" s="3"/>
    </row>
    <row r="351" spans="4:4" x14ac:dyDescent="0.2">
      <c r="D351" s="3"/>
    </row>
    <row r="352" spans="4:4" x14ac:dyDescent="0.2">
      <c r="D352" s="3"/>
    </row>
    <row r="353" spans="4:4" x14ac:dyDescent="0.2">
      <c r="D353" s="3"/>
    </row>
    <row r="354" spans="4:4" x14ac:dyDescent="0.2">
      <c r="D354" s="3"/>
    </row>
    <row r="355" spans="4:4" x14ac:dyDescent="0.2">
      <c r="D355" s="3"/>
    </row>
    <row r="356" spans="4:4" x14ac:dyDescent="0.2">
      <c r="D356" s="3"/>
    </row>
    <row r="357" spans="4:4" x14ac:dyDescent="0.2">
      <c r="D357" s="3"/>
    </row>
    <row r="358" spans="4:4" x14ac:dyDescent="0.2">
      <c r="D358" s="3"/>
    </row>
    <row r="359" spans="4:4" x14ac:dyDescent="0.2">
      <c r="D359" s="3"/>
    </row>
    <row r="360" spans="4:4" x14ac:dyDescent="0.2">
      <c r="D360" s="3"/>
    </row>
    <row r="361" spans="4:4" x14ac:dyDescent="0.2">
      <c r="D361" s="3"/>
    </row>
    <row r="362" spans="4:4" x14ac:dyDescent="0.2">
      <c r="D362" s="3"/>
    </row>
    <row r="363" spans="4:4" x14ac:dyDescent="0.2">
      <c r="D363" s="3"/>
    </row>
    <row r="364" spans="4:4" x14ac:dyDescent="0.2">
      <c r="D364" s="3"/>
    </row>
  </sheetData>
  <mergeCells count="36">
    <mergeCell ref="F27:H27"/>
    <mergeCell ref="I27:J27"/>
    <mergeCell ref="D30:J30"/>
    <mergeCell ref="D31:J33"/>
    <mergeCell ref="A36:H36"/>
    <mergeCell ref="L36:N36"/>
    <mergeCell ref="I21:J21"/>
    <mergeCell ref="I22:J22"/>
    <mergeCell ref="I23:J23"/>
    <mergeCell ref="I24:J24"/>
    <mergeCell ref="I25:J25"/>
    <mergeCell ref="I26:J26"/>
    <mergeCell ref="I20:J20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L4:O4"/>
    <mergeCell ref="G5:H5"/>
    <mergeCell ref="I5:J5"/>
    <mergeCell ref="I6:J6"/>
    <mergeCell ref="I7:J7"/>
    <mergeCell ref="I8:J8"/>
    <mergeCell ref="A1:J1"/>
    <mergeCell ref="A2:J2"/>
    <mergeCell ref="A3:C3"/>
    <mergeCell ref="D3:G3"/>
    <mergeCell ref="I3:J3"/>
    <mergeCell ref="A4:J4"/>
  </mergeCells>
  <pageMargins left="0.75" right="0.75" top="1" bottom="1.25" header="0.5" footer="0.5"/>
  <pageSetup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660DC-8832-4425-9E38-4C737543B0F0}">
  <dimension ref="A1:T364"/>
  <sheetViews>
    <sheetView showGridLines="0" zoomScaleNormal="100" workbookViewId="0">
      <selection activeCell="F59" sqref="F59"/>
    </sheetView>
  </sheetViews>
  <sheetFormatPr defaultRowHeight="12.75" x14ac:dyDescent="0.2"/>
  <cols>
    <col min="1" max="1" width="28.5703125" bestFit="1" customWidth="1"/>
    <col min="2" max="2" width="11.85546875" customWidth="1"/>
    <col min="3" max="3" width="12.85546875" customWidth="1"/>
    <col min="4" max="4" width="11.140625" customWidth="1"/>
    <col min="5" max="5" width="9.140625" customWidth="1"/>
    <col min="6" max="6" width="12" customWidth="1"/>
    <col min="7" max="7" width="6.28515625" customWidth="1"/>
    <col min="8" max="8" width="7.85546875" customWidth="1"/>
    <col min="9" max="9" width="11" customWidth="1"/>
    <col min="10" max="10" width="10" customWidth="1"/>
    <col min="11" max="11" width="16.28515625" customWidth="1"/>
    <col min="12" max="12" width="15.28515625" style="2" hidden="1" customWidth="1"/>
    <col min="13" max="14" width="11.42578125" hidden="1" customWidth="1"/>
    <col min="15" max="15" width="12.140625" hidden="1" customWidth="1"/>
    <col min="17" max="17" width="10.42578125" customWidth="1"/>
  </cols>
  <sheetData>
    <row r="1" spans="1:20" ht="20.25" x14ac:dyDescent="0.3">
      <c r="A1" s="179" t="s">
        <v>38</v>
      </c>
      <c r="B1" s="179"/>
      <c r="C1" s="179"/>
      <c r="D1" s="179"/>
      <c r="E1" s="179"/>
      <c r="F1" s="179"/>
      <c r="G1" s="179"/>
      <c r="H1" s="179"/>
      <c r="I1" s="179"/>
      <c r="J1" s="180"/>
    </row>
    <row r="2" spans="1:20" ht="13.5" thickBot="1" x14ac:dyDescent="0.25">
      <c r="A2" s="185" t="s">
        <v>39</v>
      </c>
      <c r="B2" s="185"/>
      <c r="C2" s="185"/>
      <c r="D2" s="185"/>
      <c r="E2" s="185"/>
      <c r="F2" s="185"/>
      <c r="G2" s="185"/>
      <c r="H2" s="185"/>
      <c r="I2" s="185"/>
      <c r="J2" s="186"/>
    </row>
    <row r="3" spans="1:20" ht="13.5" thickBot="1" x14ac:dyDescent="0.25">
      <c r="A3" s="151" t="s">
        <v>40</v>
      </c>
      <c r="B3" s="151"/>
      <c r="C3" s="151"/>
      <c r="D3" s="154" t="s">
        <v>79</v>
      </c>
      <c r="E3" s="155"/>
      <c r="F3" s="155"/>
      <c r="G3" s="156"/>
      <c r="H3" s="31" t="s">
        <v>41</v>
      </c>
      <c r="I3" s="157">
        <v>45873</v>
      </c>
      <c r="J3" s="158"/>
    </row>
    <row r="4" spans="1:20" ht="13.5" thickBot="1" x14ac:dyDescent="0.25">
      <c r="A4" s="181" t="s">
        <v>23</v>
      </c>
      <c r="B4" s="182"/>
      <c r="C4" s="182"/>
      <c r="D4" s="182"/>
      <c r="E4" s="182"/>
      <c r="F4" s="182"/>
      <c r="G4" s="182"/>
      <c r="H4" s="182"/>
      <c r="I4" s="183"/>
      <c r="J4" s="184"/>
      <c r="L4" s="148" t="s">
        <v>66</v>
      </c>
      <c r="M4" s="149"/>
      <c r="N4" s="149"/>
      <c r="O4" s="150"/>
    </row>
    <row r="5" spans="1:20" s="1" customFormat="1" ht="51.75" thickBot="1" x14ac:dyDescent="0.25">
      <c r="A5" s="59" t="s">
        <v>0</v>
      </c>
      <c r="B5" s="60" t="s">
        <v>1</v>
      </c>
      <c r="C5" s="60" t="s">
        <v>2</v>
      </c>
      <c r="D5" s="60" t="s">
        <v>3</v>
      </c>
      <c r="E5" s="60" t="s">
        <v>4</v>
      </c>
      <c r="F5" s="60" t="s">
        <v>6</v>
      </c>
      <c r="G5" s="187" t="s">
        <v>43</v>
      </c>
      <c r="H5" s="188"/>
      <c r="I5" s="159" t="s">
        <v>5</v>
      </c>
      <c r="J5" s="160"/>
      <c r="K5" s="42" t="s">
        <v>44</v>
      </c>
      <c r="L5" s="61" t="s">
        <v>45</v>
      </c>
      <c r="M5" s="62" t="s">
        <v>46</v>
      </c>
      <c r="N5" s="96" t="s">
        <v>69</v>
      </c>
      <c r="O5" s="77" t="s">
        <v>56</v>
      </c>
      <c r="P5"/>
      <c r="Q5"/>
      <c r="R5"/>
      <c r="S5"/>
      <c r="T5"/>
    </row>
    <row r="6" spans="1:20" ht="13.5" customHeight="1" x14ac:dyDescent="0.25">
      <c r="A6" s="27" t="s">
        <v>79</v>
      </c>
      <c r="B6" s="102"/>
      <c r="C6" s="103"/>
      <c r="D6" s="104">
        <v>1</v>
      </c>
      <c r="E6" s="105">
        <v>1.45</v>
      </c>
      <c r="F6" s="102" t="s">
        <v>75</v>
      </c>
      <c r="G6" s="63"/>
      <c r="H6" s="64" t="s">
        <v>73</v>
      </c>
      <c r="I6" s="152">
        <f>IF(D6&gt;0,D6*E6," " )</f>
        <v>1.45</v>
      </c>
      <c r="J6" s="153"/>
      <c r="K6" s="43" t="s">
        <v>89</v>
      </c>
      <c r="L6" s="57">
        <f>IF(D6&gt;0,D6*$B$30*55," " )</f>
        <v>360.25</v>
      </c>
      <c r="M6" s="58">
        <f>IF(D6&gt;0,L6*100," ")</f>
        <v>36025</v>
      </c>
      <c r="N6" s="78">
        <f>IF(D6&gt;0,L6/55," ")</f>
        <v>6.55</v>
      </c>
      <c r="O6" s="79">
        <f>IF(D6&gt;0,G6/N6," " )</f>
        <v>0</v>
      </c>
      <c r="P6" s="46"/>
    </row>
    <row r="7" spans="1:20" ht="13.5" hidden="1" customHeight="1" x14ac:dyDescent="0.25">
      <c r="A7" s="32"/>
      <c r="B7" s="67"/>
      <c r="C7" s="68"/>
      <c r="D7" s="69"/>
      <c r="E7" s="70"/>
      <c r="F7" s="67"/>
      <c r="G7" s="67"/>
      <c r="H7" s="68"/>
      <c r="I7" s="146" t="str">
        <f>IF(D7&gt;0,D7*E7," " )</f>
        <v xml:space="preserve"> </v>
      </c>
      <c r="J7" s="147"/>
      <c r="K7" s="43"/>
      <c r="L7" s="57" t="str">
        <f t="shared" ref="L7:L26" si="0">IF(D7&gt;0,D7*$B$30*55," " )</f>
        <v xml:space="preserve"> </v>
      </c>
      <c r="M7" s="58" t="str">
        <f t="shared" ref="M7:M26" si="1">IF(D7&gt;0,L7*100," ")</f>
        <v xml:space="preserve"> </v>
      </c>
      <c r="N7" s="78" t="str">
        <f t="shared" ref="N7:N26" si="2">IF(D7&gt;0,L7/55," ")</f>
        <v xml:space="preserve"> </v>
      </c>
      <c r="O7" s="79" t="str">
        <f t="shared" ref="O7:O26" si="3">IF(D7&gt;0,G7/N7," " )</f>
        <v xml:space="preserve"> </v>
      </c>
      <c r="P7" s="46"/>
    </row>
    <row r="8" spans="1:20" ht="13.5" hidden="1" customHeight="1" x14ac:dyDescent="0.25">
      <c r="A8" s="27"/>
      <c r="B8" s="67"/>
      <c r="C8" s="68"/>
      <c r="D8" s="69"/>
      <c r="E8" s="70"/>
      <c r="F8" s="67"/>
      <c r="G8" s="67"/>
      <c r="H8" s="68"/>
      <c r="I8" s="146" t="str">
        <f t="shared" ref="I8:I26" si="4">IF(D8&gt;0,D8*E8," " )</f>
        <v xml:space="preserve"> </v>
      </c>
      <c r="J8" s="147"/>
      <c r="K8" s="43"/>
      <c r="L8" s="57" t="str">
        <f t="shared" si="0"/>
        <v xml:space="preserve"> </v>
      </c>
      <c r="M8" s="58" t="str">
        <f t="shared" si="1"/>
        <v xml:space="preserve"> </v>
      </c>
      <c r="N8" s="78" t="str">
        <f t="shared" si="2"/>
        <v xml:space="preserve"> </v>
      </c>
      <c r="O8" s="79" t="str">
        <f t="shared" si="3"/>
        <v xml:space="preserve"> </v>
      </c>
      <c r="P8" s="46"/>
    </row>
    <row r="9" spans="1:20" ht="13.5" hidden="1" customHeight="1" x14ac:dyDescent="0.25">
      <c r="A9" s="27"/>
      <c r="B9" s="67"/>
      <c r="C9" s="68"/>
      <c r="D9" s="69"/>
      <c r="E9" s="70"/>
      <c r="F9" s="67"/>
      <c r="G9" s="67"/>
      <c r="H9" s="68"/>
      <c r="I9" s="146" t="str">
        <f t="shared" si="4"/>
        <v xml:space="preserve"> </v>
      </c>
      <c r="J9" s="147"/>
      <c r="K9" s="44"/>
      <c r="L9" s="57" t="str">
        <f t="shared" si="0"/>
        <v xml:space="preserve"> </v>
      </c>
      <c r="M9" s="58" t="str">
        <f t="shared" si="1"/>
        <v xml:space="preserve"> </v>
      </c>
      <c r="N9" s="78" t="str">
        <f t="shared" si="2"/>
        <v xml:space="preserve"> </v>
      </c>
      <c r="O9" s="79" t="str">
        <f t="shared" si="3"/>
        <v xml:space="preserve"> </v>
      </c>
      <c r="P9" s="46"/>
    </row>
    <row r="10" spans="1:20" ht="13.5" hidden="1" customHeight="1" x14ac:dyDescent="0.25">
      <c r="A10" s="27"/>
      <c r="B10" s="68"/>
      <c r="C10" s="68"/>
      <c r="D10" s="69"/>
      <c r="E10" s="70"/>
      <c r="F10" s="67"/>
      <c r="G10" s="67"/>
      <c r="H10" s="68"/>
      <c r="I10" s="146" t="str">
        <f t="shared" si="4"/>
        <v xml:space="preserve"> </v>
      </c>
      <c r="J10" s="147"/>
      <c r="K10" s="45"/>
      <c r="L10" s="57" t="str">
        <f t="shared" si="0"/>
        <v xml:space="preserve"> </v>
      </c>
      <c r="M10" s="58" t="str">
        <f t="shared" si="1"/>
        <v xml:space="preserve"> </v>
      </c>
      <c r="N10" s="78" t="str">
        <f t="shared" si="2"/>
        <v xml:space="preserve"> </v>
      </c>
      <c r="O10" s="79" t="str">
        <f t="shared" si="3"/>
        <v xml:space="preserve"> </v>
      </c>
      <c r="P10" s="46"/>
    </row>
    <row r="11" spans="1:20" ht="13.5" hidden="1" customHeight="1" x14ac:dyDescent="0.25">
      <c r="A11" s="27"/>
      <c r="B11" s="67"/>
      <c r="C11" s="68"/>
      <c r="D11" s="69"/>
      <c r="E11" s="70"/>
      <c r="F11" s="67"/>
      <c r="G11" s="67"/>
      <c r="H11" s="68"/>
      <c r="I11" s="146" t="str">
        <f t="shared" si="4"/>
        <v xml:space="preserve"> </v>
      </c>
      <c r="J11" s="147"/>
      <c r="K11" s="44"/>
      <c r="L11" s="57" t="str">
        <f t="shared" si="0"/>
        <v xml:space="preserve"> </v>
      </c>
      <c r="M11" s="58" t="str">
        <f t="shared" si="1"/>
        <v xml:space="preserve"> </v>
      </c>
      <c r="N11" s="78" t="str">
        <f t="shared" si="2"/>
        <v xml:space="preserve"> </v>
      </c>
      <c r="O11" s="79" t="str">
        <f t="shared" si="3"/>
        <v xml:space="preserve"> </v>
      </c>
    </row>
    <row r="12" spans="1:20" ht="13.5" hidden="1" customHeight="1" x14ac:dyDescent="0.25">
      <c r="A12" s="27"/>
      <c r="B12" s="67"/>
      <c r="C12" s="68"/>
      <c r="D12" s="69"/>
      <c r="E12" s="70"/>
      <c r="F12" s="67"/>
      <c r="G12" s="67"/>
      <c r="H12" s="68"/>
      <c r="I12" s="146" t="str">
        <f t="shared" si="4"/>
        <v xml:space="preserve"> </v>
      </c>
      <c r="J12" s="147"/>
      <c r="K12" s="44"/>
      <c r="L12" s="57" t="str">
        <f t="shared" si="0"/>
        <v xml:space="preserve"> </v>
      </c>
      <c r="M12" s="58" t="str">
        <f t="shared" si="1"/>
        <v xml:space="preserve"> </v>
      </c>
      <c r="N12" s="78" t="str">
        <f t="shared" si="2"/>
        <v xml:space="preserve"> </v>
      </c>
      <c r="O12" s="79" t="str">
        <f t="shared" si="3"/>
        <v xml:space="preserve"> </v>
      </c>
    </row>
    <row r="13" spans="1:20" ht="13.5" hidden="1" customHeight="1" x14ac:dyDescent="0.25">
      <c r="A13" s="28"/>
      <c r="B13" s="68"/>
      <c r="C13" s="68"/>
      <c r="D13" s="69"/>
      <c r="E13" s="70"/>
      <c r="F13" s="68"/>
      <c r="G13" s="68"/>
      <c r="H13" s="68"/>
      <c r="I13" s="146" t="str">
        <f t="shared" si="4"/>
        <v xml:space="preserve"> </v>
      </c>
      <c r="J13" s="147"/>
      <c r="K13" s="44"/>
      <c r="L13" s="57" t="str">
        <f t="shared" si="0"/>
        <v xml:space="preserve"> </v>
      </c>
      <c r="M13" s="58" t="str">
        <f t="shared" si="1"/>
        <v xml:space="preserve"> </v>
      </c>
      <c r="N13" s="78" t="str">
        <f t="shared" si="2"/>
        <v xml:space="preserve"> </v>
      </c>
      <c r="O13" s="79" t="str">
        <f t="shared" si="3"/>
        <v xml:space="preserve"> </v>
      </c>
    </row>
    <row r="14" spans="1:20" ht="13.5" hidden="1" customHeight="1" x14ac:dyDescent="0.25">
      <c r="A14" s="27"/>
      <c r="B14" s="67"/>
      <c r="C14" s="68"/>
      <c r="D14" s="69"/>
      <c r="E14" s="70"/>
      <c r="F14" s="68"/>
      <c r="G14" s="68"/>
      <c r="H14" s="68"/>
      <c r="I14" s="146" t="str">
        <f t="shared" si="4"/>
        <v xml:space="preserve"> </v>
      </c>
      <c r="J14" s="147"/>
      <c r="K14" s="44"/>
      <c r="L14" s="57" t="str">
        <f t="shared" si="0"/>
        <v xml:space="preserve"> </v>
      </c>
      <c r="M14" s="58" t="str">
        <f t="shared" si="1"/>
        <v xml:space="preserve"> </v>
      </c>
      <c r="N14" s="78" t="str">
        <f t="shared" si="2"/>
        <v xml:space="preserve"> </v>
      </c>
      <c r="O14" s="79" t="str">
        <f t="shared" si="3"/>
        <v xml:space="preserve"> </v>
      </c>
    </row>
    <row r="15" spans="1:20" ht="13.5" hidden="1" customHeight="1" x14ac:dyDescent="0.25">
      <c r="A15" s="28"/>
      <c r="B15" s="68"/>
      <c r="C15" s="68"/>
      <c r="D15" s="69"/>
      <c r="E15" s="70"/>
      <c r="F15" s="68"/>
      <c r="G15" s="68"/>
      <c r="H15" s="68"/>
      <c r="I15" s="146" t="str">
        <f t="shared" si="4"/>
        <v xml:space="preserve"> </v>
      </c>
      <c r="J15" s="147"/>
      <c r="K15" s="44"/>
      <c r="L15" s="57" t="str">
        <f t="shared" si="0"/>
        <v xml:space="preserve"> </v>
      </c>
      <c r="M15" s="58" t="str">
        <f t="shared" si="1"/>
        <v xml:space="preserve"> </v>
      </c>
      <c r="N15" s="78" t="str">
        <f t="shared" si="2"/>
        <v xml:space="preserve"> </v>
      </c>
      <c r="O15" s="79" t="str">
        <f t="shared" si="3"/>
        <v xml:space="preserve"> </v>
      </c>
    </row>
    <row r="16" spans="1:20" ht="13.5" hidden="1" customHeight="1" x14ac:dyDescent="0.25">
      <c r="A16" s="27"/>
      <c r="B16" s="67"/>
      <c r="C16" s="68"/>
      <c r="D16" s="69"/>
      <c r="E16" s="70"/>
      <c r="F16" s="68"/>
      <c r="G16" s="68"/>
      <c r="H16" s="68"/>
      <c r="I16" s="146" t="str">
        <f t="shared" si="4"/>
        <v xml:space="preserve"> </v>
      </c>
      <c r="J16" s="147"/>
      <c r="K16" s="44"/>
      <c r="L16" s="57" t="str">
        <f t="shared" si="0"/>
        <v xml:space="preserve"> </v>
      </c>
      <c r="M16" s="58" t="str">
        <f t="shared" si="1"/>
        <v xml:space="preserve"> </v>
      </c>
      <c r="N16" s="78" t="str">
        <f t="shared" si="2"/>
        <v xml:space="preserve"> </v>
      </c>
      <c r="O16" s="79" t="str">
        <f t="shared" si="3"/>
        <v xml:space="preserve"> </v>
      </c>
    </row>
    <row r="17" spans="1:15" ht="13.5" hidden="1" customHeight="1" x14ac:dyDescent="0.25">
      <c r="A17" s="27"/>
      <c r="B17" s="67"/>
      <c r="C17" s="68"/>
      <c r="D17" s="69"/>
      <c r="E17" s="70"/>
      <c r="F17" s="68"/>
      <c r="G17" s="68"/>
      <c r="H17" s="68"/>
      <c r="I17" s="146" t="str">
        <f t="shared" si="4"/>
        <v xml:space="preserve"> </v>
      </c>
      <c r="J17" s="147"/>
      <c r="K17" s="44"/>
      <c r="L17" s="57" t="str">
        <f t="shared" si="0"/>
        <v xml:space="preserve"> </v>
      </c>
      <c r="M17" s="58" t="str">
        <f t="shared" si="1"/>
        <v xml:space="preserve"> </v>
      </c>
      <c r="N17" s="78" t="str">
        <f t="shared" si="2"/>
        <v xml:space="preserve"> </v>
      </c>
      <c r="O17" s="79" t="str">
        <f t="shared" si="3"/>
        <v xml:space="preserve"> </v>
      </c>
    </row>
    <row r="18" spans="1:15" ht="13.5" hidden="1" customHeight="1" x14ac:dyDescent="0.25">
      <c r="A18" s="27"/>
      <c r="B18" s="67"/>
      <c r="C18" s="68"/>
      <c r="D18" s="69"/>
      <c r="E18" s="70"/>
      <c r="F18" s="68"/>
      <c r="G18" s="68"/>
      <c r="H18" s="68"/>
      <c r="I18" s="146" t="str">
        <f t="shared" si="4"/>
        <v xml:space="preserve"> </v>
      </c>
      <c r="J18" s="147"/>
      <c r="K18" s="44"/>
      <c r="L18" s="57" t="str">
        <f t="shared" si="0"/>
        <v xml:space="preserve"> </v>
      </c>
      <c r="M18" s="58" t="str">
        <f t="shared" si="1"/>
        <v xml:space="preserve"> </v>
      </c>
      <c r="N18" s="78" t="str">
        <f t="shared" si="2"/>
        <v xml:space="preserve"> </v>
      </c>
      <c r="O18" s="79" t="str">
        <f t="shared" si="3"/>
        <v xml:space="preserve"> </v>
      </c>
    </row>
    <row r="19" spans="1:15" ht="13.5" hidden="1" customHeight="1" x14ac:dyDescent="0.25">
      <c r="A19" s="28"/>
      <c r="B19" s="68"/>
      <c r="C19" s="68"/>
      <c r="D19" s="69"/>
      <c r="E19" s="70"/>
      <c r="F19" s="68"/>
      <c r="G19" s="68"/>
      <c r="H19" s="68"/>
      <c r="I19" s="146" t="str">
        <f t="shared" si="4"/>
        <v xml:space="preserve"> </v>
      </c>
      <c r="J19" s="147"/>
      <c r="K19" s="44"/>
      <c r="L19" s="57" t="str">
        <f t="shared" si="0"/>
        <v xml:space="preserve"> </v>
      </c>
      <c r="M19" s="58" t="str">
        <f t="shared" si="1"/>
        <v xml:space="preserve"> </v>
      </c>
      <c r="N19" s="78" t="str">
        <f t="shared" si="2"/>
        <v xml:space="preserve"> </v>
      </c>
      <c r="O19" s="79" t="str">
        <f t="shared" si="3"/>
        <v xml:space="preserve"> </v>
      </c>
    </row>
    <row r="20" spans="1:15" ht="13.5" hidden="1" customHeight="1" x14ac:dyDescent="0.25">
      <c r="A20" s="28"/>
      <c r="B20" s="68"/>
      <c r="C20" s="68"/>
      <c r="D20" s="69"/>
      <c r="E20" s="70"/>
      <c r="F20" s="68"/>
      <c r="G20" s="68"/>
      <c r="H20" s="68"/>
      <c r="I20" s="146" t="str">
        <f t="shared" si="4"/>
        <v xml:space="preserve"> </v>
      </c>
      <c r="J20" s="147"/>
      <c r="K20" s="44"/>
      <c r="L20" s="57" t="str">
        <f t="shared" si="0"/>
        <v xml:space="preserve"> </v>
      </c>
      <c r="M20" s="58" t="str">
        <f t="shared" si="1"/>
        <v xml:space="preserve"> </v>
      </c>
      <c r="N20" s="78" t="str">
        <f t="shared" si="2"/>
        <v xml:space="preserve"> </v>
      </c>
      <c r="O20" s="79" t="str">
        <f t="shared" si="3"/>
        <v xml:space="preserve"> </v>
      </c>
    </row>
    <row r="21" spans="1:15" ht="13.5" hidden="1" customHeight="1" x14ac:dyDescent="0.25">
      <c r="A21" s="28"/>
      <c r="B21" s="68"/>
      <c r="C21" s="68"/>
      <c r="D21" s="69"/>
      <c r="E21" s="70"/>
      <c r="F21" s="68"/>
      <c r="G21" s="68"/>
      <c r="H21" s="68"/>
      <c r="I21" s="146" t="str">
        <f t="shared" si="4"/>
        <v xml:space="preserve"> </v>
      </c>
      <c r="J21" s="147"/>
      <c r="K21" s="44"/>
      <c r="L21" s="57" t="str">
        <f t="shared" si="0"/>
        <v xml:space="preserve"> </v>
      </c>
      <c r="M21" s="58" t="str">
        <f t="shared" si="1"/>
        <v xml:space="preserve"> </v>
      </c>
      <c r="N21" s="78" t="str">
        <f t="shared" si="2"/>
        <v xml:space="preserve"> </v>
      </c>
      <c r="O21" s="79" t="str">
        <f t="shared" si="3"/>
        <v xml:space="preserve"> </v>
      </c>
    </row>
    <row r="22" spans="1:15" ht="13.5" hidden="1" customHeight="1" x14ac:dyDescent="0.25">
      <c r="A22" s="28"/>
      <c r="B22" s="68"/>
      <c r="C22" s="68"/>
      <c r="D22" s="69"/>
      <c r="E22" s="70"/>
      <c r="F22" s="68"/>
      <c r="G22" s="68"/>
      <c r="H22" s="68"/>
      <c r="I22" s="146" t="str">
        <f t="shared" si="4"/>
        <v xml:space="preserve"> </v>
      </c>
      <c r="J22" s="147"/>
      <c r="K22" s="44"/>
      <c r="L22" s="57" t="str">
        <f t="shared" si="0"/>
        <v xml:space="preserve"> </v>
      </c>
      <c r="M22" s="58" t="str">
        <f t="shared" si="1"/>
        <v xml:space="preserve"> </v>
      </c>
      <c r="N22" s="78" t="str">
        <f t="shared" si="2"/>
        <v xml:space="preserve"> </v>
      </c>
      <c r="O22" s="79" t="str">
        <f t="shared" si="3"/>
        <v xml:space="preserve"> </v>
      </c>
    </row>
    <row r="23" spans="1:15" ht="13.5" hidden="1" customHeight="1" x14ac:dyDescent="0.25">
      <c r="A23" s="28"/>
      <c r="B23" s="68"/>
      <c r="C23" s="68"/>
      <c r="D23" s="69"/>
      <c r="E23" s="70"/>
      <c r="F23" s="68"/>
      <c r="G23" s="68"/>
      <c r="H23" s="68"/>
      <c r="I23" s="146" t="str">
        <f t="shared" si="4"/>
        <v xml:space="preserve"> </v>
      </c>
      <c r="J23" s="147"/>
      <c r="K23" s="44"/>
      <c r="L23" s="57" t="str">
        <f t="shared" si="0"/>
        <v xml:space="preserve"> </v>
      </c>
      <c r="M23" s="58" t="str">
        <f t="shared" si="1"/>
        <v xml:space="preserve"> </v>
      </c>
      <c r="N23" s="78" t="str">
        <f t="shared" si="2"/>
        <v xml:space="preserve"> </v>
      </c>
      <c r="O23" s="79" t="str">
        <f t="shared" si="3"/>
        <v xml:space="preserve"> </v>
      </c>
    </row>
    <row r="24" spans="1:15" ht="13.5" hidden="1" customHeight="1" x14ac:dyDescent="0.25">
      <c r="A24" s="28"/>
      <c r="B24" s="68"/>
      <c r="C24" s="68"/>
      <c r="D24" s="69"/>
      <c r="E24" s="70"/>
      <c r="F24" s="68"/>
      <c r="G24" s="68"/>
      <c r="H24" s="68"/>
      <c r="I24" s="146" t="str">
        <f t="shared" si="4"/>
        <v xml:space="preserve"> </v>
      </c>
      <c r="J24" s="147"/>
      <c r="K24" s="44"/>
      <c r="L24" s="57" t="str">
        <f t="shared" si="0"/>
        <v xml:space="preserve"> </v>
      </c>
      <c r="M24" s="58" t="str">
        <f t="shared" si="1"/>
        <v xml:space="preserve"> </v>
      </c>
      <c r="N24" s="78" t="str">
        <f t="shared" si="2"/>
        <v xml:space="preserve"> </v>
      </c>
      <c r="O24" s="79" t="str">
        <f t="shared" si="3"/>
        <v xml:space="preserve"> </v>
      </c>
    </row>
    <row r="25" spans="1:15" ht="13.5" hidden="1" customHeight="1" x14ac:dyDescent="0.25">
      <c r="A25" s="29"/>
      <c r="B25" s="71"/>
      <c r="C25" s="71"/>
      <c r="D25" s="72"/>
      <c r="E25" s="73"/>
      <c r="F25" s="71"/>
      <c r="G25" s="71"/>
      <c r="H25" s="71"/>
      <c r="I25" s="146" t="str">
        <f t="shared" si="4"/>
        <v xml:space="preserve"> </v>
      </c>
      <c r="J25" s="147"/>
      <c r="K25" s="44"/>
      <c r="L25" s="57" t="str">
        <f t="shared" si="0"/>
        <v xml:space="preserve"> </v>
      </c>
      <c r="M25" s="58" t="str">
        <f t="shared" si="1"/>
        <v xml:space="preserve"> </v>
      </c>
      <c r="N25" s="78" t="str">
        <f t="shared" si="2"/>
        <v xml:space="preserve"> </v>
      </c>
      <c r="O25" s="79" t="str">
        <f t="shared" si="3"/>
        <v xml:space="preserve"> </v>
      </c>
    </row>
    <row r="26" spans="1:15" ht="13.5" customHeight="1" thickBot="1" x14ac:dyDescent="0.3">
      <c r="A26" s="55"/>
      <c r="B26" s="74"/>
      <c r="C26" s="74"/>
      <c r="D26" s="75"/>
      <c r="E26" s="76"/>
      <c r="F26" s="74"/>
      <c r="G26" s="74"/>
      <c r="H26" s="74"/>
      <c r="I26" s="171" t="str">
        <f t="shared" si="4"/>
        <v xml:space="preserve"> </v>
      </c>
      <c r="J26" s="172"/>
      <c r="K26" s="44"/>
      <c r="L26" s="81" t="str">
        <f t="shared" si="0"/>
        <v xml:space="preserve"> </v>
      </c>
      <c r="M26" s="82" t="str">
        <f t="shared" si="1"/>
        <v xml:space="preserve"> </v>
      </c>
      <c r="N26" s="53" t="str">
        <f t="shared" si="2"/>
        <v xml:space="preserve"> </v>
      </c>
      <c r="O26" s="83" t="str">
        <f t="shared" si="3"/>
        <v xml:space="preserve"> </v>
      </c>
    </row>
    <row r="27" spans="1:15" ht="13.5" thickBot="1" x14ac:dyDescent="0.25">
      <c r="A27" s="52" t="s">
        <v>22</v>
      </c>
      <c r="B27" s="53"/>
      <c r="C27" s="53"/>
      <c r="D27" s="54">
        <f>SUM(D6:D26)</f>
        <v>1</v>
      </c>
      <c r="E27" s="98"/>
      <c r="F27" s="173" t="s">
        <v>7</v>
      </c>
      <c r="G27" s="174"/>
      <c r="H27" s="175"/>
      <c r="I27" s="169">
        <f>SUM(I6:I26)</f>
        <v>1.45</v>
      </c>
      <c r="J27" s="170"/>
    </row>
    <row r="28" spans="1:15" ht="13.5" thickBot="1" x14ac:dyDescent="0.25">
      <c r="A28" s="23"/>
      <c r="B28" s="24"/>
      <c r="D28" s="3"/>
      <c r="E28" s="4"/>
      <c r="H28" s="25"/>
      <c r="I28" s="26"/>
    </row>
    <row r="29" spans="1:15" ht="13.5" thickBot="1" x14ac:dyDescent="0.25">
      <c r="A29" s="20" t="s">
        <v>42</v>
      </c>
      <c r="B29" s="33"/>
      <c r="D29" s="3"/>
      <c r="E29" s="4"/>
    </row>
    <row r="30" spans="1:15" ht="14.25" thickTop="1" thickBot="1" x14ac:dyDescent="0.25">
      <c r="A30" s="7" t="s">
        <v>8</v>
      </c>
      <c r="B30" s="21">
        <v>6.55</v>
      </c>
      <c r="D30" s="161" t="s">
        <v>26</v>
      </c>
      <c r="E30" s="162"/>
      <c r="F30" s="162"/>
      <c r="G30" s="162"/>
      <c r="H30" s="162"/>
      <c r="I30" s="162"/>
      <c r="J30" s="163"/>
    </row>
    <row r="31" spans="1:15" ht="13.5" thickBot="1" x14ac:dyDescent="0.25">
      <c r="A31" s="7" t="s">
        <v>9</v>
      </c>
      <c r="B31" s="6">
        <f>B30*I27</f>
        <v>9.4974999999999987</v>
      </c>
      <c r="D31" s="166" t="s">
        <v>82</v>
      </c>
      <c r="E31" s="167"/>
      <c r="F31" s="167"/>
      <c r="G31" s="167"/>
      <c r="H31" s="167"/>
      <c r="I31" s="167"/>
      <c r="J31" s="168"/>
    </row>
    <row r="32" spans="1:15" ht="27" customHeight="1" thickBot="1" x14ac:dyDescent="0.25">
      <c r="A32" s="22" t="s">
        <v>10</v>
      </c>
      <c r="B32" s="19">
        <v>4</v>
      </c>
      <c r="D32" s="166"/>
      <c r="E32" s="167"/>
      <c r="F32" s="167"/>
      <c r="G32" s="167"/>
      <c r="H32" s="167"/>
      <c r="I32" s="167"/>
      <c r="J32" s="168"/>
    </row>
    <row r="33" spans="1:16" ht="26.25" thickBot="1" x14ac:dyDescent="0.25">
      <c r="A33" s="22" t="s">
        <v>51</v>
      </c>
      <c r="B33" s="21">
        <v>1</v>
      </c>
      <c r="D33" s="166"/>
      <c r="E33" s="167"/>
      <c r="F33" s="167"/>
      <c r="G33" s="167"/>
      <c r="H33" s="167"/>
      <c r="I33" s="167"/>
      <c r="J33" s="168"/>
    </row>
    <row r="34" spans="1:16" x14ac:dyDescent="0.2">
      <c r="A34" s="22" t="s">
        <v>34</v>
      </c>
      <c r="B34" s="6">
        <v>30</v>
      </c>
      <c r="D34" s="17"/>
      <c r="E34" s="17"/>
      <c r="F34" s="17"/>
      <c r="G34" s="17"/>
      <c r="H34" s="17"/>
      <c r="I34" s="17"/>
      <c r="J34" s="17"/>
    </row>
    <row r="35" spans="1:16" ht="13.5" thickBot="1" x14ac:dyDescent="0.25">
      <c r="A35" s="12" t="s">
        <v>25</v>
      </c>
      <c r="B35" s="8">
        <v>1.25</v>
      </c>
    </row>
    <row r="36" spans="1:16" ht="13.5" thickBot="1" x14ac:dyDescent="0.25">
      <c r="A36" s="164" t="s">
        <v>20</v>
      </c>
      <c r="B36" s="164"/>
      <c r="C36" s="164"/>
      <c r="D36" s="164"/>
      <c r="E36" s="164"/>
      <c r="F36" s="165"/>
      <c r="G36" s="165"/>
      <c r="H36" s="165"/>
      <c r="I36" s="16"/>
      <c r="K36" s="86"/>
      <c r="L36" s="176" t="s">
        <v>68</v>
      </c>
      <c r="M36" s="177"/>
      <c r="N36" s="178"/>
      <c r="O36" s="86"/>
      <c r="P36" s="86"/>
    </row>
    <row r="37" spans="1:16" ht="51" x14ac:dyDescent="0.2">
      <c r="A37" s="34" t="s">
        <v>30</v>
      </c>
      <c r="B37" s="35" t="s">
        <v>28</v>
      </c>
      <c r="C37" s="35" t="s">
        <v>36</v>
      </c>
      <c r="D37" s="35" t="s">
        <v>35</v>
      </c>
      <c r="E37" s="35" t="s">
        <v>37</v>
      </c>
      <c r="F37" s="35" t="s">
        <v>32</v>
      </c>
      <c r="G37" s="35"/>
      <c r="H37" s="35" t="s">
        <v>29</v>
      </c>
      <c r="I37" s="35" t="s">
        <v>55</v>
      </c>
      <c r="J37" s="51" t="s">
        <v>31</v>
      </c>
      <c r="K37" s="86"/>
      <c r="L37" s="87" t="s">
        <v>24</v>
      </c>
      <c r="M37" s="88" t="s">
        <v>27</v>
      </c>
      <c r="N37" s="88" t="s">
        <v>33</v>
      </c>
      <c r="P37" s="86"/>
    </row>
    <row r="38" spans="1:16" hidden="1" x14ac:dyDescent="0.2">
      <c r="A38" s="84"/>
      <c r="B38" s="18"/>
      <c r="C38" s="5">
        <f t="shared" ref="C38:C46" si="5">($B$32+$B$33*N38)*$B$34/500</f>
        <v>2.94</v>
      </c>
      <c r="D38" s="5">
        <f>$B$35</f>
        <v>1.25</v>
      </c>
      <c r="E38" s="5" t="str">
        <f t="shared" ref="E38:E46" si="6">IF(B38&gt;0,C38+D38+B38/L38," ")</f>
        <v xml:space="preserve"> </v>
      </c>
      <c r="F38" s="50" t="s">
        <v>47</v>
      </c>
      <c r="G38" s="15">
        <v>16</v>
      </c>
      <c r="H38" s="39" t="str">
        <f>IF(B38&gt;0,$B$31+E38," ")</f>
        <v xml:space="preserve"> </v>
      </c>
      <c r="I38" s="49" t="str">
        <f>IF(B38&gt;0,H38/G38," ")</f>
        <v xml:space="preserve"> </v>
      </c>
      <c r="J38" s="48"/>
      <c r="K38" s="86"/>
      <c r="L38" s="87">
        <v>6.25E-2</v>
      </c>
      <c r="M38" s="89">
        <f t="shared" ref="M38:M46" si="7">C38/2.5</f>
        <v>1.1759999999999999</v>
      </c>
      <c r="N38" s="89">
        <v>45</v>
      </c>
      <c r="P38" s="86"/>
    </row>
    <row r="39" spans="1:16" hidden="1" x14ac:dyDescent="0.2">
      <c r="A39" s="84"/>
      <c r="B39" s="18"/>
      <c r="C39" s="5">
        <f t="shared" si="5"/>
        <v>1.74</v>
      </c>
      <c r="D39" s="5">
        <f>$B$35</f>
        <v>1.25</v>
      </c>
      <c r="E39" s="5" t="str">
        <f t="shared" si="6"/>
        <v xml:space="preserve"> </v>
      </c>
      <c r="F39" s="15" t="s">
        <v>17</v>
      </c>
      <c r="G39" s="15">
        <v>8</v>
      </c>
      <c r="H39" s="39" t="str">
        <f t="shared" ref="H39:H50" si="8">IF(B39&gt;0,$B$31+E39," ")</f>
        <v xml:space="preserve"> </v>
      </c>
      <c r="I39" s="49" t="str">
        <f>IF(B39&gt;0,H39/G39," ")</f>
        <v xml:space="preserve"> </v>
      </c>
      <c r="J39" s="36"/>
      <c r="K39" s="86"/>
      <c r="L39" s="87">
        <v>0.125</v>
      </c>
      <c r="M39" s="89">
        <f t="shared" si="7"/>
        <v>0.69599999999999995</v>
      </c>
      <c r="N39" s="89">
        <v>25</v>
      </c>
      <c r="P39" s="86"/>
    </row>
    <row r="40" spans="1:16" hidden="1" x14ac:dyDescent="0.2">
      <c r="A40" s="84"/>
      <c r="B40" s="18"/>
      <c r="C40" s="5">
        <f t="shared" si="5"/>
        <v>1.1797590361445784</v>
      </c>
      <c r="D40" s="5">
        <f t="shared" ref="D40:D50" si="9">$B$35</f>
        <v>1.25</v>
      </c>
      <c r="E40" s="5" t="str">
        <f t="shared" si="6"/>
        <v xml:space="preserve"> </v>
      </c>
      <c r="F40" s="15" t="s">
        <v>11</v>
      </c>
      <c r="G40" s="15">
        <v>4</v>
      </c>
      <c r="H40" s="39" t="str">
        <f t="shared" si="8"/>
        <v xml:space="preserve"> </v>
      </c>
      <c r="I40" s="49" t="str">
        <f>IF(B40&gt;0,H40/G40," ")</f>
        <v xml:space="preserve"> </v>
      </c>
      <c r="J40" s="36"/>
      <c r="K40" s="86"/>
      <c r="L40" s="87">
        <v>0.25</v>
      </c>
      <c r="M40" s="89">
        <f t="shared" si="7"/>
        <v>0.47190361445783136</v>
      </c>
      <c r="N40" s="91">
        <v>15.66265060240964</v>
      </c>
      <c r="P40" s="86"/>
    </row>
    <row r="41" spans="1:16" x14ac:dyDescent="0.2">
      <c r="A41" s="84" t="s">
        <v>84</v>
      </c>
      <c r="B41" s="18">
        <v>4.7457000000000003</v>
      </c>
      <c r="C41" s="5">
        <f t="shared" si="5"/>
        <v>0.6737349397590362</v>
      </c>
      <c r="D41" s="5">
        <f t="shared" si="9"/>
        <v>1.25</v>
      </c>
      <c r="E41" s="5">
        <f t="shared" si="6"/>
        <v>6.6694349397590367</v>
      </c>
      <c r="F41" s="15" t="s">
        <v>12</v>
      </c>
      <c r="G41" s="15">
        <v>1</v>
      </c>
      <c r="H41" s="39">
        <f t="shared" si="8"/>
        <v>16.166934939759035</v>
      </c>
      <c r="I41" s="49">
        <f>IF(B41&gt;0,H41," ")</f>
        <v>16.166934939759035</v>
      </c>
      <c r="J41" s="36"/>
      <c r="K41" s="86"/>
      <c r="L41" s="87">
        <v>1</v>
      </c>
      <c r="M41" s="89">
        <f t="shared" si="7"/>
        <v>0.26949397590361446</v>
      </c>
      <c r="N41" s="91">
        <v>7.2289156626506026</v>
      </c>
      <c r="P41" s="86"/>
    </row>
    <row r="42" spans="1:16" x14ac:dyDescent="0.2">
      <c r="A42" s="84" t="s">
        <v>86</v>
      </c>
      <c r="B42" s="18">
        <v>11.6</v>
      </c>
      <c r="C42" s="5">
        <f t="shared" si="5"/>
        <v>0.45686746987951815</v>
      </c>
      <c r="D42" s="5">
        <f t="shared" si="9"/>
        <v>1.25</v>
      </c>
      <c r="E42" s="5">
        <f t="shared" si="6"/>
        <v>4.0268674698795177</v>
      </c>
      <c r="F42" s="15" t="s">
        <v>13</v>
      </c>
      <c r="G42" s="15">
        <v>5</v>
      </c>
      <c r="H42" s="39">
        <f t="shared" si="8"/>
        <v>13.524367469879516</v>
      </c>
      <c r="I42" s="49">
        <f>IF(B42&gt;0,H42*G42," ")</f>
        <v>67.62183734939758</v>
      </c>
      <c r="J42" s="36"/>
      <c r="K42" s="86"/>
      <c r="L42" s="87">
        <v>5</v>
      </c>
      <c r="M42" s="89">
        <f t="shared" si="7"/>
        <v>0.18274698795180727</v>
      </c>
      <c r="N42" s="91">
        <v>3.6144578313253013</v>
      </c>
      <c r="P42" s="86"/>
    </row>
    <row r="43" spans="1:16" hidden="1" x14ac:dyDescent="0.2">
      <c r="A43" s="84"/>
      <c r="B43" s="18">
        <f>'Nitric 70% ACS'!B43</f>
        <v>0</v>
      </c>
      <c r="C43" s="5">
        <f t="shared" si="5"/>
        <v>0.40799999999999997</v>
      </c>
      <c r="D43" s="5">
        <f t="shared" si="9"/>
        <v>1.25</v>
      </c>
      <c r="E43" s="5" t="str">
        <f t="shared" si="6"/>
        <v xml:space="preserve"> </v>
      </c>
      <c r="F43" s="15" t="s">
        <v>18</v>
      </c>
      <c r="G43" s="15">
        <v>15</v>
      </c>
      <c r="H43" s="39" t="str">
        <f t="shared" si="8"/>
        <v xml:space="preserve"> </v>
      </c>
      <c r="I43" s="49" t="str">
        <f t="shared" ref="I43:I50" si="10">IF(B43&gt;0,H43*G43," ")</f>
        <v xml:space="preserve"> </v>
      </c>
      <c r="J43" s="36"/>
      <c r="K43" s="86"/>
      <c r="L43" s="87">
        <v>15</v>
      </c>
      <c r="M43" s="89">
        <f t="shared" si="7"/>
        <v>0.16319999999999998</v>
      </c>
      <c r="N43" s="89">
        <v>2.8</v>
      </c>
      <c r="P43" s="86"/>
    </row>
    <row r="44" spans="1:16" hidden="1" x14ac:dyDescent="0.2">
      <c r="A44" s="84"/>
      <c r="B44" s="18">
        <f>'Nitric 70% ACS'!B44</f>
        <v>0</v>
      </c>
      <c r="C44" s="5">
        <f t="shared" si="5"/>
        <v>0.38457831325301201</v>
      </c>
      <c r="D44" s="5">
        <f t="shared" si="9"/>
        <v>1.25</v>
      </c>
      <c r="E44" s="5" t="str">
        <f t="shared" si="6"/>
        <v xml:space="preserve"> </v>
      </c>
      <c r="F44" s="15" t="s">
        <v>14</v>
      </c>
      <c r="G44" s="15">
        <v>20</v>
      </c>
      <c r="H44" s="39" t="str">
        <f t="shared" si="8"/>
        <v xml:space="preserve"> </v>
      </c>
      <c r="I44" s="49" t="str">
        <f t="shared" si="10"/>
        <v xml:space="preserve"> </v>
      </c>
      <c r="J44" s="36"/>
      <c r="K44" s="86"/>
      <c r="L44" s="87">
        <v>20</v>
      </c>
      <c r="M44" s="89">
        <f t="shared" si="7"/>
        <v>0.1538313253012048</v>
      </c>
      <c r="N44" s="91">
        <v>2.4096385542168677</v>
      </c>
      <c r="P44" s="86"/>
    </row>
    <row r="45" spans="1:16" hidden="1" x14ac:dyDescent="0.2">
      <c r="A45" s="84"/>
      <c r="B45" s="18">
        <f>'Nitric 70% ACS'!B45</f>
        <v>0</v>
      </c>
      <c r="C45" s="5">
        <f t="shared" si="5"/>
        <v>0.34843373493975904</v>
      </c>
      <c r="D45" s="5">
        <f t="shared" si="9"/>
        <v>1.25</v>
      </c>
      <c r="E45" s="5" t="str">
        <f t="shared" si="6"/>
        <v xml:space="preserve"> </v>
      </c>
      <c r="F45" s="15" t="s">
        <v>15</v>
      </c>
      <c r="G45" s="15">
        <v>30</v>
      </c>
      <c r="H45" s="39" t="str">
        <f t="shared" si="8"/>
        <v xml:space="preserve"> </v>
      </c>
      <c r="I45" s="49" t="str">
        <f t="shared" si="10"/>
        <v xml:space="preserve"> </v>
      </c>
      <c r="J45" s="36"/>
      <c r="K45" s="86"/>
      <c r="L45" s="87">
        <v>30</v>
      </c>
      <c r="M45" s="89">
        <f t="shared" si="7"/>
        <v>0.13937349397590362</v>
      </c>
      <c r="N45" s="91">
        <v>1.8072289156626506</v>
      </c>
      <c r="P45" s="86"/>
    </row>
    <row r="46" spans="1:16" hidden="1" x14ac:dyDescent="0.2">
      <c r="A46" s="84" t="s">
        <v>60</v>
      </c>
      <c r="B46" s="18">
        <f>'Nitric 70% ACS'!B46</f>
        <v>31.384</v>
      </c>
      <c r="C46" s="5">
        <f t="shared" si="5"/>
        <v>0.3</v>
      </c>
      <c r="D46" s="5">
        <f t="shared" si="9"/>
        <v>1.25</v>
      </c>
      <c r="E46" s="5">
        <f t="shared" si="6"/>
        <v>2.1206181818181817</v>
      </c>
      <c r="F46" s="15" t="s">
        <v>16</v>
      </c>
      <c r="G46" s="15">
        <v>55</v>
      </c>
      <c r="H46" s="39">
        <f t="shared" si="8"/>
        <v>11.618118181818181</v>
      </c>
      <c r="I46" s="49">
        <f t="shared" si="10"/>
        <v>638.99649999999997</v>
      </c>
      <c r="J46" s="36"/>
      <c r="K46" s="86"/>
      <c r="L46" s="87">
        <v>55</v>
      </c>
      <c r="M46" s="89">
        <f t="shared" si="7"/>
        <v>0.12</v>
      </c>
      <c r="N46" s="91">
        <v>1</v>
      </c>
      <c r="P46" s="86"/>
    </row>
    <row r="47" spans="1:16" x14ac:dyDescent="0.2">
      <c r="A47" s="84" t="s">
        <v>85</v>
      </c>
      <c r="B47" s="18">
        <v>100</v>
      </c>
      <c r="C47" s="5">
        <f>($B$32+$B$33*N46)*$B$34/500</f>
        <v>0.3</v>
      </c>
      <c r="D47" s="5">
        <f t="shared" si="9"/>
        <v>1.25</v>
      </c>
      <c r="E47" s="5">
        <f>IF(B47&gt;0,C47+D47+B47/L46," ")</f>
        <v>3.3681818181818182</v>
      </c>
      <c r="F47" s="30" t="s">
        <v>95</v>
      </c>
      <c r="G47" s="30">
        <v>355</v>
      </c>
      <c r="H47" s="39">
        <f t="shared" si="8"/>
        <v>12.865681818181816</v>
      </c>
      <c r="I47" s="49">
        <f>H47*G47</f>
        <v>4567.3170454545443</v>
      </c>
      <c r="J47" s="36"/>
      <c r="K47" s="86"/>
      <c r="L47" s="87">
        <v>275</v>
      </c>
      <c r="M47" s="89">
        <f>C48/2.5</f>
        <v>0.11045783132530121</v>
      </c>
      <c r="N47" s="91">
        <v>0.60240963855421692</v>
      </c>
      <c r="P47" s="86"/>
    </row>
    <row r="48" spans="1:16" hidden="1" x14ac:dyDescent="0.2">
      <c r="A48" s="84"/>
      <c r="B48" s="18"/>
      <c r="C48" s="5">
        <f>($B$32+$B$33*N47)*$B$34/500</f>
        <v>0.27614457831325301</v>
      </c>
      <c r="D48" s="5">
        <f t="shared" si="9"/>
        <v>1.25</v>
      </c>
      <c r="E48" s="5" t="str">
        <f>IF(B48&gt;0,C48+D48+B48/L47," ")</f>
        <v xml:space="preserve"> </v>
      </c>
      <c r="F48" s="15" t="s">
        <v>19</v>
      </c>
      <c r="G48" s="15">
        <v>275</v>
      </c>
      <c r="H48" s="39" t="str">
        <f t="shared" si="8"/>
        <v xml:space="preserve"> </v>
      </c>
      <c r="I48" s="49" t="str">
        <f t="shared" si="10"/>
        <v xml:space="preserve"> </v>
      </c>
      <c r="J48" s="36"/>
      <c r="K48" s="86"/>
      <c r="L48" s="92">
        <v>330</v>
      </c>
      <c r="M48" s="89">
        <f>C50/2.5</f>
        <v>0.11045783132530121</v>
      </c>
      <c r="N48" s="91">
        <v>0.60240963855421692</v>
      </c>
      <c r="P48" s="86"/>
    </row>
    <row r="49" spans="1:16" hidden="1" x14ac:dyDescent="0.2">
      <c r="A49" s="84" t="s">
        <v>62</v>
      </c>
      <c r="B49" s="18">
        <v>80.884</v>
      </c>
      <c r="C49" s="5">
        <f>($B$32+$B$33*N47)*$B$34/500</f>
        <v>0.27614457831325301</v>
      </c>
      <c r="D49" s="5">
        <f t="shared" si="9"/>
        <v>1.25</v>
      </c>
      <c r="E49" s="5">
        <f>IF(B49&gt;0,C49+D49+B49/L48," ")</f>
        <v>1.7712476086162834</v>
      </c>
      <c r="F49" s="15" t="s">
        <v>21</v>
      </c>
      <c r="G49" s="15">
        <v>330</v>
      </c>
      <c r="H49" s="39">
        <f t="shared" si="8"/>
        <v>11.268747608616282</v>
      </c>
      <c r="I49" s="49">
        <f t="shared" si="10"/>
        <v>3718.686710843373</v>
      </c>
      <c r="J49" s="36"/>
      <c r="K49" s="86"/>
      <c r="L49" s="93"/>
      <c r="M49" s="94"/>
      <c r="N49" s="90"/>
      <c r="O49" s="95"/>
      <c r="P49" s="86"/>
    </row>
    <row r="50" spans="1:16" ht="13.5" hidden="1" thickBot="1" x14ac:dyDescent="0.25">
      <c r="A50" s="85" t="s">
        <v>64</v>
      </c>
      <c r="B50" s="41">
        <v>278.03399999999999</v>
      </c>
      <c r="C50" s="37">
        <f>($B$32+$B$33*N48)*$B$34/500</f>
        <v>0.27614457831325301</v>
      </c>
      <c r="D50" s="37">
        <f t="shared" si="9"/>
        <v>1.25</v>
      </c>
      <c r="E50" s="37">
        <f>IF(B50&gt;0,C50+D50+B50/L48," ")</f>
        <v>2.3686718510405256</v>
      </c>
      <c r="F50" s="11" t="s">
        <v>21</v>
      </c>
      <c r="G50" s="11">
        <v>330</v>
      </c>
      <c r="H50" s="40">
        <f t="shared" si="8"/>
        <v>11.866171851040525</v>
      </c>
      <c r="I50" s="80">
        <f t="shared" si="10"/>
        <v>3915.8367108433731</v>
      </c>
      <c r="J50" s="38"/>
    </row>
    <row r="51" spans="1:16" x14ac:dyDescent="0.2">
      <c r="D51" s="3"/>
      <c r="E51" s="4"/>
    </row>
    <row r="52" spans="1:16" x14ac:dyDescent="0.2">
      <c r="D52" s="3"/>
      <c r="E52" s="4"/>
    </row>
    <row r="53" spans="1:16" x14ac:dyDescent="0.2">
      <c r="D53" s="3"/>
      <c r="E53" s="4"/>
    </row>
    <row r="54" spans="1:16" x14ac:dyDescent="0.2">
      <c r="D54" s="3"/>
      <c r="E54" s="4"/>
    </row>
    <row r="55" spans="1:16" x14ac:dyDescent="0.2">
      <c r="D55" s="3"/>
      <c r="E55" s="4"/>
    </row>
    <row r="56" spans="1:16" x14ac:dyDescent="0.2">
      <c r="D56" s="3"/>
      <c r="E56" s="4"/>
    </row>
    <row r="57" spans="1:16" x14ac:dyDescent="0.2">
      <c r="D57" s="3"/>
      <c r="E57" s="4"/>
    </row>
    <row r="58" spans="1:16" x14ac:dyDescent="0.2">
      <c r="D58" s="3"/>
      <c r="E58" s="4"/>
    </row>
    <row r="59" spans="1:16" x14ac:dyDescent="0.2">
      <c r="D59" s="3"/>
      <c r="E59" s="4"/>
    </row>
    <row r="60" spans="1:16" x14ac:dyDescent="0.2">
      <c r="D60" s="3"/>
      <c r="E60" s="4"/>
    </row>
    <row r="61" spans="1:16" x14ac:dyDescent="0.2">
      <c r="D61" s="3"/>
      <c r="E61" s="4"/>
    </row>
    <row r="62" spans="1:16" x14ac:dyDescent="0.2">
      <c r="D62" s="3"/>
      <c r="E62" s="4"/>
    </row>
    <row r="63" spans="1:16" x14ac:dyDescent="0.2">
      <c r="D63" s="3"/>
      <c r="E63" s="4"/>
    </row>
    <row r="64" spans="1:16" x14ac:dyDescent="0.2">
      <c r="D64" s="3"/>
      <c r="E64" s="4"/>
    </row>
    <row r="65" spans="4:5" x14ac:dyDescent="0.2">
      <c r="D65" s="3"/>
      <c r="E65" s="4"/>
    </row>
    <row r="66" spans="4:5" x14ac:dyDescent="0.2">
      <c r="D66" s="3"/>
      <c r="E66" s="4"/>
    </row>
    <row r="67" spans="4:5" x14ac:dyDescent="0.2">
      <c r="D67" s="3"/>
      <c r="E67" s="4"/>
    </row>
    <row r="68" spans="4:5" x14ac:dyDescent="0.2">
      <c r="D68" s="3"/>
      <c r="E68" s="4"/>
    </row>
    <row r="69" spans="4:5" x14ac:dyDescent="0.2">
      <c r="D69" s="3"/>
      <c r="E69" s="4"/>
    </row>
    <row r="70" spans="4:5" x14ac:dyDescent="0.2">
      <c r="D70" s="3"/>
      <c r="E70" s="4"/>
    </row>
    <row r="71" spans="4:5" x14ac:dyDescent="0.2">
      <c r="D71" s="3"/>
      <c r="E71" s="4"/>
    </row>
    <row r="72" spans="4:5" x14ac:dyDescent="0.2">
      <c r="D72" s="3"/>
      <c r="E72" s="4"/>
    </row>
    <row r="73" spans="4:5" x14ac:dyDescent="0.2">
      <c r="D73" s="3"/>
      <c r="E73" s="4"/>
    </row>
    <row r="74" spans="4:5" x14ac:dyDescent="0.2">
      <c r="D74" s="3"/>
      <c r="E74" s="4"/>
    </row>
    <row r="75" spans="4:5" x14ac:dyDescent="0.2">
      <c r="D75" s="3"/>
      <c r="E75" s="4"/>
    </row>
    <row r="76" spans="4:5" x14ac:dyDescent="0.2">
      <c r="D76" s="3"/>
      <c r="E76" s="4"/>
    </row>
    <row r="77" spans="4:5" x14ac:dyDescent="0.2">
      <c r="D77" s="3"/>
      <c r="E77" s="4"/>
    </row>
    <row r="78" spans="4:5" x14ac:dyDescent="0.2">
      <c r="D78" s="3"/>
      <c r="E78" s="4"/>
    </row>
    <row r="79" spans="4:5" x14ac:dyDescent="0.2">
      <c r="D79" s="3"/>
      <c r="E79" s="4"/>
    </row>
    <row r="80" spans="4:5" x14ac:dyDescent="0.2">
      <c r="D80" s="3"/>
      <c r="E80" s="4"/>
    </row>
    <row r="81" spans="4:5" x14ac:dyDescent="0.2">
      <c r="D81" s="3"/>
      <c r="E81" s="4"/>
    </row>
    <row r="82" spans="4:5" x14ac:dyDescent="0.2">
      <c r="D82" s="3"/>
      <c r="E82" s="4"/>
    </row>
    <row r="83" spans="4:5" x14ac:dyDescent="0.2">
      <c r="D83" s="3"/>
      <c r="E83" s="4"/>
    </row>
    <row r="84" spans="4:5" x14ac:dyDescent="0.2">
      <c r="D84" s="3"/>
      <c r="E84" s="4"/>
    </row>
    <row r="85" spans="4:5" x14ac:dyDescent="0.2">
      <c r="D85" s="3"/>
      <c r="E85" s="4"/>
    </row>
    <row r="86" spans="4:5" x14ac:dyDescent="0.2">
      <c r="D86" s="3"/>
      <c r="E86" s="4"/>
    </row>
    <row r="87" spans="4:5" x14ac:dyDescent="0.2">
      <c r="D87" s="3"/>
      <c r="E87" s="4"/>
    </row>
    <row r="88" spans="4:5" x14ac:dyDescent="0.2">
      <c r="D88" s="3"/>
      <c r="E88" s="4"/>
    </row>
    <row r="89" spans="4:5" x14ac:dyDescent="0.2">
      <c r="D89" s="3"/>
      <c r="E89" s="4"/>
    </row>
    <row r="90" spans="4:5" x14ac:dyDescent="0.2">
      <c r="D90" s="3"/>
      <c r="E90" s="4"/>
    </row>
    <row r="91" spans="4:5" x14ac:dyDescent="0.2">
      <c r="D91" s="3"/>
      <c r="E91" s="4"/>
    </row>
    <row r="92" spans="4:5" x14ac:dyDescent="0.2">
      <c r="D92" s="3"/>
      <c r="E92" s="4"/>
    </row>
    <row r="93" spans="4:5" x14ac:dyDescent="0.2">
      <c r="D93" s="3"/>
      <c r="E93" s="4"/>
    </row>
    <row r="94" spans="4:5" x14ac:dyDescent="0.2">
      <c r="D94" s="3"/>
      <c r="E94" s="4"/>
    </row>
    <row r="95" spans="4:5" x14ac:dyDescent="0.2">
      <c r="D95" s="3"/>
      <c r="E95" s="4"/>
    </row>
    <row r="96" spans="4:5" x14ac:dyDescent="0.2">
      <c r="D96" s="3"/>
      <c r="E96" s="4"/>
    </row>
    <row r="97" spans="4:5" x14ac:dyDescent="0.2">
      <c r="D97" s="3"/>
      <c r="E97" s="4"/>
    </row>
    <row r="98" spans="4:5" x14ac:dyDescent="0.2">
      <c r="D98" s="3"/>
      <c r="E98" s="4"/>
    </row>
    <row r="99" spans="4:5" x14ac:dyDescent="0.2">
      <c r="D99" s="3"/>
      <c r="E99" s="4"/>
    </row>
    <row r="100" spans="4:5" x14ac:dyDescent="0.2">
      <c r="D100" s="3"/>
      <c r="E100" s="4"/>
    </row>
    <row r="101" spans="4:5" x14ac:dyDescent="0.2">
      <c r="D101" s="3"/>
      <c r="E101" s="4"/>
    </row>
    <row r="102" spans="4:5" x14ac:dyDescent="0.2">
      <c r="D102" s="3"/>
      <c r="E102" s="4"/>
    </row>
    <row r="103" spans="4:5" x14ac:dyDescent="0.2">
      <c r="D103" s="3"/>
      <c r="E103" s="4"/>
    </row>
    <row r="104" spans="4:5" x14ac:dyDescent="0.2">
      <c r="D104" s="3"/>
      <c r="E104" s="4"/>
    </row>
    <row r="105" spans="4:5" x14ac:dyDescent="0.2">
      <c r="D105" s="3"/>
      <c r="E105" s="4"/>
    </row>
    <row r="106" spans="4:5" x14ac:dyDescent="0.2">
      <c r="D106" s="3"/>
      <c r="E106" s="4"/>
    </row>
    <row r="107" spans="4:5" x14ac:dyDescent="0.2">
      <c r="D107" s="3"/>
      <c r="E107" s="4"/>
    </row>
    <row r="108" spans="4:5" x14ac:dyDescent="0.2">
      <c r="D108" s="3"/>
      <c r="E108" s="4"/>
    </row>
    <row r="109" spans="4:5" x14ac:dyDescent="0.2">
      <c r="D109" s="3"/>
      <c r="E109" s="4"/>
    </row>
    <row r="110" spans="4:5" x14ac:dyDescent="0.2">
      <c r="D110" s="3"/>
      <c r="E110" s="4"/>
    </row>
    <row r="111" spans="4:5" x14ac:dyDescent="0.2">
      <c r="D111" s="3"/>
      <c r="E111" s="4"/>
    </row>
    <row r="112" spans="4:5" x14ac:dyDescent="0.2">
      <c r="D112" s="3"/>
      <c r="E112" s="4"/>
    </row>
    <row r="113" spans="4:5" x14ac:dyDescent="0.2">
      <c r="D113" s="3"/>
      <c r="E113" s="4"/>
    </row>
    <row r="114" spans="4:5" x14ac:dyDescent="0.2">
      <c r="D114" s="3"/>
      <c r="E114" s="4"/>
    </row>
    <row r="115" spans="4:5" x14ac:dyDescent="0.2">
      <c r="D115" s="3"/>
      <c r="E115" s="4"/>
    </row>
    <row r="116" spans="4:5" x14ac:dyDescent="0.2">
      <c r="D116" s="3"/>
      <c r="E116" s="4"/>
    </row>
    <row r="117" spans="4:5" x14ac:dyDescent="0.2">
      <c r="D117" s="3"/>
      <c r="E117" s="4"/>
    </row>
    <row r="118" spans="4:5" x14ac:dyDescent="0.2">
      <c r="D118" s="3"/>
      <c r="E118" s="4"/>
    </row>
    <row r="119" spans="4:5" x14ac:dyDescent="0.2">
      <c r="D119" s="3"/>
      <c r="E119" s="4"/>
    </row>
    <row r="120" spans="4:5" x14ac:dyDescent="0.2">
      <c r="D120" s="3"/>
      <c r="E120" s="4"/>
    </row>
    <row r="121" spans="4:5" x14ac:dyDescent="0.2">
      <c r="D121" s="3"/>
      <c r="E121" s="4"/>
    </row>
    <row r="122" spans="4:5" x14ac:dyDescent="0.2">
      <c r="D122" s="3"/>
      <c r="E122" s="4"/>
    </row>
    <row r="123" spans="4:5" x14ac:dyDescent="0.2">
      <c r="D123" s="3"/>
      <c r="E123" s="4"/>
    </row>
    <row r="124" spans="4:5" x14ac:dyDescent="0.2">
      <c r="D124" s="3"/>
      <c r="E124" s="4"/>
    </row>
    <row r="125" spans="4:5" x14ac:dyDescent="0.2">
      <c r="D125" s="3"/>
      <c r="E125" s="4"/>
    </row>
    <row r="126" spans="4:5" x14ac:dyDescent="0.2">
      <c r="D126" s="3"/>
      <c r="E126" s="4"/>
    </row>
    <row r="127" spans="4:5" x14ac:dyDescent="0.2">
      <c r="D127" s="3"/>
      <c r="E127" s="4"/>
    </row>
    <row r="128" spans="4:5" x14ac:dyDescent="0.2">
      <c r="D128" s="3"/>
      <c r="E128" s="4"/>
    </row>
    <row r="129" spans="4:5" x14ac:dyDescent="0.2">
      <c r="D129" s="3"/>
      <c r="E129" s="4"/>
    </row>
    <row r="130" spans="4:5" x14ac:dyDescent="0.2">
      <c r="D130" s="3"/>
      <c r="E130" s="4"/>
    </row>
    <row r="131" spans="4:5" x14ac:dyDescent="0.2">
      <c r="D131" s="3"/>
      <c r="E131" s="4"/>
    </row>
    <row r="132" spans="4:5" x14ac:dyDescent="0.2">
      <c r="D132" s="3"/>
      <c r="E132" s="4"/>
    </row>
    <row r="133" spans="4:5" x14ac:dyDescent="0.2">
      <c r="D133" s="3"/>
      <c r="E133" s="4"/>
    </row>
    <row r="134" spans="4:5" x14ac:dyDescent="0.2">
      <c r="D134" s="3"/>
      <c r="E134" s="4"/>
    </row>
    <row r="135" spans="4:5" x14ac:dyDescent="0.2">
      <c r="D135" s="3"/>
      <c r="E135" s="4"/>
    </row>
    <row r="136" spans="4:5" x14ac:dyDescent="0.2">
      <c r="D136" s="3"/>
      <c r="E136" s="4"/>
    </row>
    <row r="137" spans="4:5" x14ac:dyDescent="0.2">
      <c r="D137" s="3"/>
      <c r="E137" s="4"/>
    </row>
    <row r="138" spans="4:5" x14ac:dyDescent="0.2">
      <c r="D138" s="3"/>
      <c r="E138" s="4"/>
    </row>
    <row r="139" spans="4:5" x14ac:dyDescent="0.2">
      <c r="D139" s="3"/>
      <c r="E139" s="4"/>
    </row>
    <row r="140" spans="4:5" x14ac:dyDescent="0.2">
      <c r="D140" s="3"/>
      <c r="E140" s="4"/>
    </row>
    <row r="141" spans="4:5" x14ac:dyDescent="0.2">
      <c r="D141" s="3"/>
      <c r="E141" s="4"/>
    </row>
    <row r="142" spans="4:5" x14ac:dyDescent="0.2">
      <c r="D142" s="3"/>
      <c r="E142" s="4"/>
    </row>
    <row r="143" spans="4:5" x14ac:dyDescent="0.2">
      <c r="D143" s="3"/>
      <c r="E143" s="4"/>
    </row>
    <row r="144" spans="4:5" x14ac:dyDescent="0.2">
      <c r="D144" s="3"/>
      <c r="E144" s="4"/>
    </row>
    <row r="145" spans="4:5" x14ac:dyDescent="0.2">
      <c r="D145" s="3"/>
      <c r="E145" s="4"/>
    </row>
    <row r="146" spans="4:5" x14ac:dyDescent="0.2">
      <c r="D146" s="3"/>
      <c r="E146" s="4"/>
    </row>
    <row r="147" spans="4:5" x14ac:dyDescent="0.2">
      <c r="D147" s="3"/>
      <c r="E147" s="4"/>
    </row>
    <row r="148" spans="4:5" x14ac:dyDescent="0.2">
      <c r="D148" s="3"/>
      <c r="E148" s="4"/>
    </row>
    <row r="149" spans="4:5" x14ac:dyDescent="0.2">
      <c r="D149" s="3"/>
      <c r="E149" s="4"/>
    </row>
    <row r="150" spans="4:5" x14ac:dyDescent="0.2">
      <c r="D150" s="3"/>
      <c r="E150" s="4"/>
    </row>
    <row r="151" spans="4:5" x14ac:dyDescent="0.2">
      <c r="D151" s="3"/>
      <c r="E151" s="4"/>
    </row>
    <row r="152" spans="4:5" x14ac:dyDescent="0.2">
      <c r="D152" s="3"/>
      <c r="E152" s="4"/>
    </row>
    <row r="153" spans="4:5" x14ac:dyDescent="0.2">
      <c r="D153" s="3"/>
      <c r="E153" s="4"/>
    </row>
    <row r="154" spans="4:5" x14ac:dyDescent="0.2">
      <c r="D154" s="3"/>
      <c r="E154" s="4"/>
    </row>
    <row r="155" spans="4:5" x14ac:dyDescent="0.2">
      <c r="D155" s="3"/>
      <c r="E155" s="4"/>
    </row>
    <row r="156" spans="4:5" x14ac:dyDescent="0.2">
      <c r="D156" s="3"/>
      <c r="E156" s="4"/>
    </row>
    <row r="157" spans="4:5" x14ac:dyDescent="0.2">
      <c r="D157" s="3"/>
      <c r="E157" s="4"/>
    </row>
    <row r="158" spans="4:5" x14ac:dyDescent="0.2">
      <c r="D158" s="3"/>
      <c r="E158" s="4"/>
    </row>
    <row r="159" spans="4:5" x14ac:dyDescent="0.2">
      <c r="D159" s="3"/>
      <c r="E159" s="4"/>
    </row>
    <row r="160" spans="4:5" x14ac:dyDescent="0.2">
      <c r="D160" s="3"/>
      <c r="E160" s="4"/>
    </row>
    <row r="161" spans="4:5" x14ac:dyDescent="0.2">
      <c r="D161" s="3"/>
      <c r="E161" s="4"/>
    </row>
    <row r="162" spans="4:5" x14ac:dyDescent="0.2">
      <c r="D162" s="3"/>
      <c r="E162" s="4"/>
    </row>
    <row r="163" spans="4:5" x14ac:dyDescent="0.2">
      <c r="D163" s="3"/>
      <c r="E163" s="4"/>
    </row>
    <row r="164" spans="4:5" x14ac:dyDescent="0.2">
      <c r="D164" s="3"/>
      <c r="E164" s="4"/>
    </row>
    <row r="165" spans="4:5" x14ac:dyDescent="0.2">
      <c r="D165" s="3"/>
      <c r="E165" s="4"/>
    </row>
    <row r="166" spans="4:5" x14ac:dyDescent="0.2">
      <c r="D166" s="3"/>
      <c r="E166" s="4"/>
    </row>
    <row r="167" spans="4:5" x14ac:dyDescent="0.2">
      <c r="D167" s="3"/>
      <c r="E167" s="4"/>
    </row>
    <row r="168" spans="4:5" x14ac:dyDescent="0.2">
      <c r="D168" s="3"/>
      <c r="E168" s="4"/>
    </row>
    <row r="169" spans="4:5" x14ac:dyDescent="0.2">
      <c r="D169" s="3"/>
      <c r="E169" s="4"/>
    </row>
    <row r="170" spans="4:5" x14ac:dyDescent="0.2">
      <c r="D170" s="3"/>
      <c r="E170" s="4"/>
    </row>
    <row r="171" spans="4:5" x14ac:dyDescent="0.2">
      <c r="D171" s="3"/>
      <c r="E171" s="4"/>
    </row>
    <row r="172" spans="4:5" x14ac:dyDescent="0.2">
      <c r="D172" s="3"/>
      <c r="E172" s="4"/>
    </row>
    <row r="173" spans="4:5" x14ac:dyDescent="0.2">
      <c r="D173" s="3"/>
      <c r="E173" s="4"/>
    </row>
    <row r="174" spans="4:5" x14ac:dyDescent="0.2">
      <c r="D174" s="3"/>
      <c r="E174" s="4"/>
    </row>
    <row r="175" spans="4:5" x14ac:dyDescent="0.2">
      <c r="D175" s="3"/>
      <c r="E175" s="4"/>
    </row>
    <row r="176" spans="4:5" x14ac:dyDescent="0.2">
      <c r="D176" s="3"/>
      <c r="E176" s="4"/>
    </row>
    <row r="177" spans="4:5" x14ac:dyDescent="0.2">
      <c r="D177" s="3"/>
      <c r="E177" s="4"/>
    </row>
    <row r="178" spans="4:5" x14ac:dyDescent="0.2">
      <c r="D178" s="3"/>
      <c r="E178" s="4"/>
    </row>
    <row r="179" spans="4:5" x14ac:dyDescent="0.2">
      <c r="D179" s="3"/>
      <c r="E179" s="4"/>
    </row>
    <row r="180" spans="4:5" x14ac:dyDescent="0.2">
      <c r="D180" s="3"/>
      <c r="E180" s="4"/>
    </row>
    <row r="181" spans="4:5" x14ac:dyDescent="0.2">
      <c r="D181" s="3"/>
      <c r="E181" s="4"/>
    </row>
    <row r="182" spans="4:5" x14ac:dyDescent="0.2">
      <c r="D182" s="3"/>
      <c r="E182" s="4"/>
    </row>
    <row r="183" spans="4:5" x14ac:dyDescent="0.2">
      <c r="D183" s="3"/>
      <c r="E183" s="4"/>
    </row>
    <row r="184" spans="4:5" x14ac:dyDescent="0.2">
      <c r="D184" s="3"/>
      <c r="E184" s="4"/>
    </row>
    <row r="185" spans="4:5" x14ac:dyDescent="0.2">
      <c r="D185" s="3"/>
      <c r="E185" s="4"/>
    </row>
    <row r="186" spans="4:5" x14ac:dyDescent="0.2">
      <c r="D186" s="3"/>
      <c r="E186" s="4"/>
    </row>
    <row r="187" spans="4:5" x14ac:dyDescent="0.2">
      <c r="D187" s="3"/>
      <c r="E187" s="4"/>
    </row>
    <row r="188" spans="4:5" x14ac:dyDescent="0.2">
      <c r="D188" s="3"/>
      <c r="E188" s="4"/>
    </row>
    <row r="189" spans="4:5" x14ac:dyDescent="0.2">
      <c r="D189" s="3"/>
      <c r="E189" s="4"/>
    </row>
    <row r="190" spans="4:5" x14ac:dyDescent="0.2">
      <c r="D190" s="3"/>
      <c r="E190" s="4"/>
    </row>
    <row r="191" spans="4:5" x14ac:dyDescent="0.2">
      <c r="D191" s="3"/>
      <c r="E191" s="4"/>
    </row>
    <row r="192" spans="4:5" x14ac:dyDescent="0.2">
      <c r="D192" s="3"/>
      <c r="E192" s="4"/>
    </row>
    <row r="193" spans="4:5" x14ac:dyDescent="0.2">
      <c r="D193" s="3"/>
      <c r="E193" s="4"/>
    </row>
    <row r="194" spans="4:5" x14ac:dyDescent="0.2">
      <c r="D194" s="3"/>
      <c r="E194" s="4"/>
    </row>
    <row r="195" spans="4:5" x14ac:dyDescent="0.2">
      <c r="D195" s="3"/>
      <c r="E195" s="4"/>
    </row>
    <row r="196" spans="4:5" x14ac:dyDescent="0.2">
      <c r="D196" s="3"/>
      <c r="E196" s="4"/>
    </row>
    <row r="197" spans="4:5" x14ac:dyDescent="0.2">
      <c r="D197" s="3"/>
      <c r="E197" s="4"/>
    </row>
    <row r="198" spans="4:5" x14ac:dyDescent="0.2">
      <c r="D198" s="3"/>
      <c r="E198" s="4"/>
    </row>
    <row r="199" spans="4:5" x14ac:dyDescent="0.2">
      <c r="D199" s="3"/>
      <c r="E199" s="4"/>
    </row>
    <row r="200" spans="4:5" x14ac:dyDescent="0.2">
      <c r="D200" s="3"/>
      <c r="E200" s="4"/>
    </row>
    <row r="201" spans="4:5" x14ac:dyDescent="0.2">
      <c r="D201" s="3"/>
      <c r="E201" s="4"/>
    </row>
    <row r="202" spans="4:5" x14ac:dyDescent="0.2">
      <c r="D202" s="3"/>
      <c r="E202" s="4"/>
    </row>
    <row r="203" spans="4:5" x14ac:dyDescent="0.2">
      <c r="D203" s="3"/>
      <c r="E203" s="4"/>
    </row>
    <row r="204" spans="4:5" x14ac:dyDescent="0.2">
      <c r="D204" s="3"/>
      <c r="E204" s="4"/>
    </row>
    <row r="205" spans="4:5" x14ac:dyDescent="0.2">
      <c r="D205" s="3"/>
      <c r="E205" s="4"/>
    </row>
    <row r="206" spans="4:5" x14ac:dyDescent="0.2">
      <c r="D206" s="3"/>
      <c r="E206" s="4"/>
    </row>
    <row r="207" spans="4:5" x14ac:dyDescent="0.2">
      <c r="D207" s="3"/>
      <c r="E207" s="4"/>
    </row>
    <row r="208" spans="4:5" x14ac:dyDescent="0.2">
      <c r="D208" s="3"/>
      <c r="E208" s="4"/>
    </row>
    <row r="209" spans="4:5" x14ac:dyDescent="0.2">
      <c r="D209" s="3"/>
      <c r="E209" s="4"/>
    </row>
    <row r="210" spans="4:5" x14ac:dyDescent="0.2">
      <c r="D210" s="3"/>
      <c r="E210" s="4"/>
    </row>
    <row r="211" spans="4:5" x14ac:dyDescent="0.2">
      <c r="D211" s="3"/>
      <c r="E211" s="4"/>
    </row>
    <row r="212" spans="4:5" x14ac:dyDescent="0.2">
      <c r="D212" s="3"/>
      <c r="E212" s="4"/>
    </row>
    <row r="213" spans="4:5" x14ac:dyDescent="0.2">
      <c r="D213" s="3"/>
      <c r="E213" s="4"/>
    </row>
    <row r="214" spans="4:5" x14ac:dyDescent="0.2">
      <c r="D214" s="3"/>
      <c r="E214" s="4"/>
    </row>
    <row r="215" spans="4:5" x14ac:dyDescent="0.2">
      <c r="D215" s="3"/>
      <c r="E215" s="4"/>
    </row>
    <row r="216" spans="4:5" x14ac:dyDescent="0.2">
      <c r="D216" s="3"/>
      <c r="E216" s="4"/>
    </row>
    <row r="217" spans="4:5" x14ac:dyDescent="0.2">
      <c r="D217" s="3"/>
      <c r="E217" s="4"/>
    </row>
    <row r="218" spans="4:5" x14ac:dyDescent="0.2">
      <c r="D218" s="3"/>
      <c r="E218" s="4"/>
    </row>
    <row r="219" spans="4:5" x14ac:dyDescent="0.2">
      <c r="D219" s="3"/>
      <c r="E219" s="4"/>
    </row>
    <row r="220" spans="4:5" x14ac:dyDescent="0.2">
      <c r="D220" s="3"/>
      <c r="E220" s="4"/>
    </row>
    <row r="221" spans="4:5" x14ac:dyDescent="0.2">
      <c r="D221" s="3"/>
      <c r="E221" s="4"/>
    </row>
    <row r="222" spans="4:5" x14ac:dyDescent="0.2">
      <c r="D222" s="3"/>
      <c r="E222" s="4"/>
    </row>
    <row r="223" spans="4:5" x14ac:dyDescent="0.2">
      <c r="D223" s="3"/>
      <c r="E223" s="4"/>
    </row>
    <row r="224" spans="4:5" x14ac:dyDescent="0.2">
      <c r="D224" s="3"/>
      <c r="E224" s="4"/>
    </row>
    <row r="225" spans="4:5" x14ac:dyDescent="0.2">
      <c r="D225" s="3"/>
      <c r="E225" s="4"/>
    </row>
    <row r="226" spans="4:5" x14ac:dyDescent="0.2">
      <c r="D226" s="3"/>
      <c r="E226" s="4"/>
    </row>
    <row r="227" spans="4:5" x14ac:dyDescent="0.2">
      <c r="D227" s="3"/>
      <c r="E227" s="4"/>
    </row>
    <row r="228" spans="4:5" x14ac:dyDescent="0.2">
      <c r="D228" s="3"/>
      <c r="E228" s="4"/>
    </row>
    <row r="229" spans="4:5" x14ac:dyDescent="0.2">
      <c r="D229" s="3"/>
      <c r="E229" s="4"/>
    </row>
    <row r="230" spans="4:5" x14ac:dyDescent="0.2">
      <c r="D230" s="3"/>
      <c r="E230" s="4"/>
    </row>
    <row r="231" spans="4:5" x14ac:dyDescent="0.2">
      <c r="D231" s="3"/>
      <c r="E231" s="4"/>
    </row>
    <row r="232" spans="4:5" x14ac:dyDescent="0.2">
      <c r="D232" s="3"/>
      <c r="E232" s="4"/>
    </row>
    <row r="233" spans="4:5" x14ac:dyDescent="0.2">
      <c r="D233" s="3"/>
      <c r="E233" s="4"/>
    </row>
    <row r="234" spans="4:5" x14ac:dyDescent="0.2">
      <c r="D234" s="3"/>
      <c r="E234" s="4"/>
    </row>
    <row r="235" spans="4:5" x14ac:dyDescent="0.2">
      <c r="D235" s="3"/>
      <c r="E235" s="4"/>
    </row>
    <row r="236" spans="4:5" x14ac:dyDescent="0.2">
      <c r="D236" s="3"/>
      <c r="E236" s="4"/>
    </row>
    <row r="237" spans="4:5" x14ac:dyDescent="0.2">
      <c r="D237" s="3"/>
      <c r="E237" s="4"/>
    </row>
    <row r="238" spans="4:5" x14ac:dyDescent="0.2">
      <c r="D238" s="3"/>
      <c r="E238" s="4"/>
    </row>
    <row r="239" spans="4:5" x14ac:dyDescent="0.2">
      <c r="D239" s="3"/>
      <c r="E239" s="4"/>
    </row>
    <row r="240" spans="4:5" x14ac:dyDescent="0.2">
      <c r="D240" s="3"/>
      <c r="E240" s="4"/>
    </row>
    <row r="241" spans="4:5" x14ac:dyDescent="0.2">
      <c r="D241" s="3"/>
      <c r="E241" s="4"/>
    </row>
    <row r="242" spans="4:5" x14ac:dyDescent="0.2">
      <c r="D242" s="3"/>
      <c r="E242" s="4"/>
    </row>
    <row r="243" spans="4:5" x14ac:dyDescent="0.2">
      <c r="D243" s="3"/>
      <c r="E243" s="4"/>
    </row>
    <row r="244" spans="4:5" x14ac:dyDescent="0.2">
      <c r="D244" s="3"/>
      <c r="E244" s="4"/>
    </row>
    <row r="245" spans="4:5" x14ac:dyDescent="0.2">
      <c r="D245" s="3"/>
      <c r="E245" s="4"/>
    </row>
    <row r="246" spans="4:5" x14ac:dyDescent="0.2">
      <c r="D246" s="3"/>
      <c r="E246" s="4"/>
    </row>
    <row r="247" spans="4:5" x14ac:dyDescent="0.2">
      <c r="D247" s="3"/>
      <c r="E247" s="4"/>
    </row>
    <row r="248" spans="4:5" x14ac:dyDescent="0.2">
      <c r="D248" s="3"/>
      <c r="E248" s="4"/>
    </row>
    <row r="249" spans="4:5" x14ac:dyDescent="0.2">
      <c r="D249" s="3"/>
      <c r="E249" s="4"/>
    </row>
    <row r="250" spans="4:5" x14ac:dyDescent="0.2">
      <c r="D250" s="3"/>
      <c r="E250" s="4"/>
    </row>
    <row r="251" spans="4:5" x14ac:dyDescent="0.2">
      <c r="D251" s="3"/>
      <c r="E251" s="4"/>
    </row>
    <row r="252" spans="4:5" x14ac:dyDescent="0.2">
      <c r="D252" s="3"/>
      <c r="E252" s="4"/>
    </row>
    <row r="253" spans="4:5" x14ac:dyDescent="0.2">
      <c r="D253" s="3"/>
      <c r="E253" s="4"/>
    </row>
    <row r="254" spans="4:5" x14ac:dyDescent="0.2">
      <c r="D254" s="3"/>
      <c r="E254" s="4"/>
    </row>
    <row r="255" spans="4:5" x14ac:dyDescent="0.2">
      <c r="D255" s="3"/>
      <c r="E255" s="4"/>
    </row>
    <row r="256" spans="4:5" x14ac:dyDescent="0.2">
      <c r="D256" s="3"/>
      <c r="E256" s="4"/>
    </row>
    <row r="257" spans="4:5" x14ac:dyDescent="0.2">
      <c r="D257" s="3"/>
      <c r="E257" s="4"/>
    </row>
    <row r="258" spans="4:5" x14ac:dyDescent="0.2">
      <c r="D258" s="3"/>
      <c r="E258" s="4"/>
    </row>
    <row r="259" spans="4:5" x14ac:dyDescent="0.2">
      <c r="D259" s="3"/>
      <c r="E259" s="4"/>
    </row>
    <row r="260" spans="4:5" x14ac:dyDescent="0.2">
      <c r="D260" s="3"/>
      <c r="E260" s="4"/>
    </row>
    <row r="261" spans="4:5" x14ac:dyDescent="0.2">
      <c r="D261" s="3"/>
      <c r="E261" s="4"/>
    </row>
    <row r="262" spans="4:5" x14ac:dyDescent="0.2">
      <c r="D262" s="3"/>
      <c r="E262" s="4"/>
    </row>
    <row r="263" spans="4:5" x14ac:dyDescent="0.2">
      <c r="D263" s="3"/>
      <c r="E263" s="4"/>
    </row>
    <row r="264" spans="4:5" x14ac:dyDescent="0.2">
      <c r="D264" s="3"/>
      <c r="E264" s="4"/>
    </row>
    <row r="265" spans="4:5" x14ac:dyDescent="0.2">
      <c r="D265" s="3"/>
      <c r="E265" s="4"/>
    </row>
    <row r="266" spans="4:5" x14ac:dyDescent="0.2">
      <c r="D266" s="3"/>
      <c r="E266" s="4"/>
    </row>
    <row r="267" spans="4:5" x14ac:dyDescent="0.2">
      <c r="D267" s="3"/>
      <c r="E267" s="4"/>
    </row>
    <row r="268" spans="4:5" x14ac:dyDescent="0.2">
      <c r="D268" s="3"/>
      <c r="E268" s="4"/>
    </row>
    <row r="269" spans="4:5" x14ac:dyDescent="0.2">
      <c r="D269" s="3"/>
      <c r="E269" s="4"/>
    </row>
    <row r="270" spans="4:5" x14ac:dyDescent="0.2">
      <c r="D270" s="3"/>
      <c r="E270" s="4"/>
    </row>
    <row r="271" spans="4:5" x14ac:dyDescent="0.2">
      <c r="D271" s="3"/>
      <c r="E271" s="4"/>
    </row>
    <row r="272" spans="4:5" x14ac:dyDescent="0.2">
      <c r="D272" s="3"/>
      <c r="E272" s="4"/>
    </row>
    <row r="273" spans="4:5" x14ac:dyDescent="0.2">
      <c r="D273" s="3"/>
      <c r="E273" s="4"/>
    </row>
    <row r="274" spans="4:5" x14ac:dyDescent="0.2">
      <c r="D274" s="3"/>
      <c r="E274" s="4"/>
    </row>
    <row r="275" spans="4:5" x14ac:dyDescent="0.2">
      <c r="D275" s="3"/>
      <c r="E275" s="4"/>
    </row>
    <row r="276" spans="4:5" x14ac:dyDescent="0.2">
      <c r="D276" s="3"/>
      <c r="E276" s="4"/>
    </row>
    <row r="277" spans="4:5" x14ac:dyDescent="0.2">
      <c r="D277" s="3"/>
      <c r="E277" s="4"/>
    </row>
    <row r="278" spans="4:5" x14ac:dyDescent="0.2">
      <c r="D278" s="3"/>
      <c r="E278" s="4"/>
    </row>
    <row r="279" spans="4:5" x14ac:dyDescent="0.2">
      <c r="D279" s="3"/>
      <c r="E279" s="4"/>
    </row>
    <row r="280" spans="4:5" x14ac:dyDescent="0.2">
      <c r="D280" s="3"/>
      <c r="E280" s="4"/>
    </row>
    <row r="281" spans="4:5" x14ac:dyDescent="0.2">
      <c r="D281" s="3"/>
      <c r="E281" s="4"/>
    </row>
    <row r="282" spans="4:5" x14ac:dyDescent="0.2">
      <c r="D282" s="3"/>
      <c r="E282" s="4"/>
    </row>
    <row r="283" spans="4:5" x14ac:dyDescent="0.2">
      <c r="D283" s="3"/>
      <c r="E283" s="4"/>
    </row>
    <row r="284" spans="4:5" x14ac:dyDescent="0.2">
      <c r="D284" s="3"/>
      <c r="E284" s="4"/>
    </row>
    <row r="285" spans="4:5" x14ac:dyDescent="0.2">
      <c r="D285" s="3"/>
      <c r="E285" s="4"/>
    </row>
    <row r="286" spans="4:5" x14ac:dyDescent="0.2">
      <c r="D286" s="3"/>
      <c r="E286" s="4"/>
    </row>
    <row r="287" spans="4:5" x14ac:dyDescent="0.2">
      <c r="D287" s="3"/>
      <c r="E287" s="4"/>
    </row>
    <row r="288" spans="4:5" x14ac:dyDescent="0.2">
      <c r="D288" s="3"/>
    </row>
    <row r="289" spans="4:4" x14ac:dyDescent="0.2">
      <c r="D289" s="3"/>
    </row>
    <row r="290" spans="4:4" x14ac:dyDescent="0.2">
      <c r="D290" s="3"/>
    </row>
    <row r="291" spans="4:4" x14ac:dyDescent="0.2">
      <c r="D291" s="3"/>
    </row>
    <row r="292" spans="4:4" x14ac:dyDescent="0.2">
      <c r="D292" s="3"/>
    </row>
    <row r="293" spans="4:4" x14ac:dyDescent="0.2">
      <c r="D293" s="3"/>
    </row>
    <row r="294" spans="4:4" x14ac:dyDescent="0.2">
      <c r="D294" s="3"/>
    </row>
    <row r="295" spans="4:4" x14ac:dyDescent="0.2">
      <c r="D295" s="3"/>
    </row>
    <row r="296" spans="4:4" x14ac:dyDescent="0.2">
      <c r="D296" s="3"/>
    </row>
    <row r="297" spans="4:4" x14ac:dyDescent="0.2">
      <c r="D297" s="3"/>
    </row>
    <row r="298" spans="4:4" x14ac:dyDescent="0.2">
      <c r="D298" s="3"/>
    </row>
    <row r="299" spans="4:4" x14ac:dyDescent="0.2">
      <c r="D299" s="3"/>
    </row>
    <row r="300" spans="4:4" x14ac:dyDescent="0.2">
      <c r="D300" s="3"/>
    </row>
    <row r="301" spans="4:4" x14ac:dyDescent="0.2">
      <c r="D301" s="3"/>
    </row>
    <row r="302" spans="4:4" x14ac:dyDescent="0.2">
      <c r="D302" s="3"/>
    </row>
    <row r="303" spans="4:4" x14ac:dyDescent="0.2">
      <c r="D303" s="3"/>
    </row>
    <row r="304" spans="4:4" x14ac:dyDescent="0.2">
      <c r="D304" s="3"/>
    </row>
    <row r="305" spans="4:4" x14ac:dyDescent="0.2">
      <c r="D305" s="3"/>
    </row>
    <row r="306" spans="4:4" x14ac:dyDescent="0.2">
      <c r="D306" s="3"/>
    </row>
    <row r="307" spans="4:4" x14ac:dyDescent="0.2">
      <c r="D307" s="3"/>
    </row>
    <row r="308" spans="4:4" x14ac:dyDescent="0.2">
      <c r="D308" s="3"/>
    </row>
    <row r="309" spans="4:4" x14ac:dyDescent="0.2">
      <c r="D309" s="3"/>
    </row>
    <row r="310" spans="4:4" x14ac:dyDescent="0.2">
      <c r="D310" s="3"/>
    </row>
    <row r="311" spans="4:4" x14ac:dyDescent="0.2">
      <c r="D311" s="3"/>
    </row>
    <row r="312" spans="4:4" x14ac:dyDescent="0.2">
      <c r="D312" s="3"/>
    </row>
    <row r="313" spans="4:4" x14ac:dyDescent="0.2">
      <c r="D313" s="3"/>
    </row>
    <row r="314" spans="4:4" x14ac:dyDescent="0.2">
      <c r="D314" s="3"/>
    </row>
    <row r="315" spans="4:4" x14ac:dyDescent="0.2">
      <c r="D315" s="3"/>
    </row>
    <row r="316" spans="4:4" x14ac:dyDescent="0.2">
      <c r="D316" s="3"/>
    </row>
    <row r="317" spans="4:4" x14ac:dyDescent="0.2">
      <c r="D317" s="3"/>
    </row>
    <row r="318" spans="4:4" x14ac:dyDescent="0.2">
      <c r="D318" s="3"/>
    </row>
    <row r="319" spans="4:4" x14ac:dyDescent="0.2">
      <c r="D319" s="3"/>
    </row>
    <row r="320" spans="4:4" x14ac:dyDescent="0.2">
      <c r="D320" s="3"/>
    </row>
    <row r="321" spans="4:4" x14ac:dyDescent="0.2">
      <c r="D321" s="3"/>
    </row>
    <row r="322" spans="4:4" x14ac:dyDescent="0.2">
      <c r="D322" s="3"/>
    </row>
    <row r="323" spans="4:4" x14ac:dyDescent="0.2">
      <c r="D323" s="3"/>
    </row>
    <row r="324" spans="4:4" x14ac:dyDescent="0.2">
      <c r="D324" s="3"/>
    </row>
    <row r="325" spans="4:4" x14ac:dyDescent="0.2">
      <c r="D325" s="3"/>
    </row>
    <row r="326" spans="4:4" x14ac:dyDescent="0.2">
      <c r="D326" s="3"/>
    </row>
    <row r="327" spans="4:4" x14ac:dyDescent="0.2">
      <c r="D327" s="3"/>
    </row>
    <row r="328" spans="4:4" x14ac:dyDescent="0.2">
      <c r="D328" s="3"/>
    </row>
    <row r="329" spans="4:4" x14ac:dyDescent="0.2">
      <c r="D329" s="3"/>
    </row>
    <row r="330" spans="4:4" x14ac:dyDescent="0.2">
      <c r="D330" s="3"/>
    </row>
    <row r="331" spans="4:4" x14ac:dyDescent="0.2">
      <c r="D331" s="3"/>
    </row>
    <row r="332" spans="4:4" x14ac:dyDescent="0.2">
      <c r="D332" s="3"/>
    </row>
    <row r="333" spans="4:4" x14ac:dyDescent="0.2">
      <c r="D333" s="3"/>
    </row>
    <row r="334" spans="4:4" x14ac:dyDescent="0.2">
      <c r="D334" s="3"/>
    </row>
    <row r="335" spans="4:4" x14ac:dyDescent="0.2">
      <c r="D335" s="3"/>
    </row>
    <row r="336" spans="4:4" x14ac:dyDescent="0.2">
      <c r="D336" s="3"/>
    </row>
    <row r="337" spans="4:4" x14ac:dyDescent="0.2">
      <c r="D337" s="3"/>
    </row>
    <row r="338" spans="4:4" x14ac:dyDescent="0.2">
      <c r="D338" s="3"/>
    </row>
    <row r="339" spans="4:4" x14ac:dyDescent="0.2">
      <c r="D339" s="3"/>
    </row>
    <row r="340" spans="4:4" x14ac:dyDescent="0.2">
      <c r="D340" s="3"/>
    </row>
    <row r="341" spans="4:4" x14ac:dyDescent="0.2">
      <c r="D341" s="3"/>
    </row>
    <row r="342" spans="4:4" x14ac:dyDescent="0.2">
      <c r="D342" s="3"/>
    </row>
    <row r="343" spans="4:4" x14ac:dyDescent="0.2">
      <c r="D343" s="3"/>
    </row>
    <row r="344" spans="4:4" x14ac:dyDescent="0.2">
      <c r="D344" s="3"/>
    </row>
    <row r="345" spans="4:4" x14ac:dyDescent="0.2">
      <c r="D345" s="3"/>
    </row>
    <row r="346" spans="4:4" x14ac:dyDescent="0.2">
      <c r="D346" s="3"/>
    </row>
    <row r="347" spans="4:4" x14ac:dyDescent="0.2">
      <c r="D347" s="3"/>
    </row>
    <row r="348" spans="4:4" x14ac:dyDescent="0.2">
      <c r="D348" s="3"/>
    </row>
    <row r="349" spans="4:4" x14ac:dyDescent="0.2">
      <c r="D349" s="3"/>
    </row>
    <row r="350" spans="4:4" x14ac:dyDescent="0.2">
      <c r="D350" s="3"/>
    </row>
    <row r="351" spans="4:4" x14ac:dyDescent="0.2">
      <c r="D351" s="3"/>
    </row>
    <row r="352" spans="4:4" x14ac:dyDescent="0.2">
      <c r="D352" s="3"/>
    </row>
    <row r="353" spans="4:4" x14ac:dyDescent="0.2">
      <c r="D353" s="3"/>
    </row>
    <row r="354" spans="4:4" x14ac:dyDescent="0.2">
      <c r="D354" s="3"/>
    </row>
    <row r="355" spans="4:4" x14ac:dyDescent="0.2">
      <c r="D355" s="3"/>
    </row>
    <row r="356" spans="4:4" x14ac:dyDescent="0.2">
      <c r="D356" s="3"/>
    </row>
    <row r="357" spans="4:4" x14ac:dyDescent="0.2">
      <c r="D357" s="3"/>
    </row>
    <row r="358" spans="4:4" x14ac:dyDescent="0.2">
      <c r="D358" s="3"/>
    </row>
    <row r="359" spans="4:4" x14ac:dyDescent="0.2">
      <c r="D359" s="3"/>
    </row>
    <row r="360" spans="4:4" x14ac:dyDescent="0.2">
      <c r="D360" s="3"/>
    </row>
    <row r="361" spans="4:4" x14ac:dyDescent="0.2">
      <c r="D361" s="3"/>
    </row>
    <row r="362" spans="4:4" x14ac:dyDescent="0.2">
      <c r="D362" s="3"/>
    </row>
    <row r="363" spans="4:4" x14ac:dyDescent="0.2">
      <c r="D363" s="3"/>
    </row>
    <row r="364" spans="4:4" x14ac:dyDescent="0.2">
      <c r="D364" s="3"/>
    </row>
  </sheetData>
  <mergeCells count="36">
    <mergeCell ref="F27:H27"/>
    <mergeCell ref="I27:J27"/>
    <mergeCell ref="D30:J30"/>
    <mergeCell ref="D31:J33"/>
    <mergeCell ref="A36:H36"/>
    <mergeCell ref="L36:N36"/>
    <mergeCell ref="I21:J21"/>
    <mergeCell ref="I22:J22"/>
    <mergeCell ref="I23:J23"/>
    <mergeCell ref="I24:J24"/>
    <mergeCell ref="I25:J25"/>
    <mergeCell ref="I26:J26"/>
    <mergeCell ref="I20:J20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L4:O4"/>
    <mergeCell ref="G5:H5"/>
    <mergeCell ref="I5:J5"/>
    <mergeCell ref="I6:J6"/>
    <mergeCell ref="I7:J7"/>
    <mergeCell ref="I8:J8"/>
    <mergeCell ref="A1:J1"/>
    <mergeCell ref="A2:J2"/>
    <mergeCell ref="A3:C3"/>
    <mergeCell ref="D3:G3"/>
    <mergeCell ref="I3:J3"/>
    <mergeCell ref="A4:J4"/>
  </mergeCells>
  <pageMargins left="0.75" right="0.75" top="1" bottom="1.25" header="0.5" footer="0.5"/>
  <pageSetup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939C5-A966-48B6-964A-B8568BC93E1B}">
  <dimension ref="A1:T364"/>
  <sheetViews>
    <sheetView showGridLines="0" zoomScaleNormal="100" workbookViewId="0">
      <selection activeCell="G61" sqref="G61"/>
    </sheetView>
  </sheetViews>
  <sheetFormatPr defaultRowHeight="12.75" x14ac:dyDescent="0.2"/>
  <cols>
    <col min="1" max="1" width="28.5703125" bestFit="1" customWidth="1"/>
    <col min="2" max="2" width="11.85546875" customWidth="1"/>
    <col min="3" max="3" width="12.85546875" customWidth="1"/>
    <col min="4" max="4" width="11.140625" customWidth="1"/>
    <col min="5" max="5" width="9.140625" customWidth="1"/>
    <col min="6" max="6" width="12" customWidth="1"/>
    <col min="7" max="7" width="6.28515625" customWidth="1"/>
    <col min="8" max="8" width="7.85546875" customWidth="1"/>
    <col min="9" max="9" width="11.28515625" customWidth="1"/>
    <col min="10" max="10" width="10" customWidth="1"/>
    <col min="11" max="11" width="16.28515625" customWidth="1"/>
    <col min="12" max="12" width="15.28515625" style="2" hidden="1" customWidth="1"/>
    <col min="13" max="14" width="11.42578125" hidden="1" customWidth="1"/>
    <col min="15" max="15" width="12.140625" hidden="1" customWidth="1"/>
    <col min="17" max="17" width="10.42578125" customWidth="1"/>
  </cols>
  <sheetData>
    <row r="1" spans="1:20" ht="20.25" x14ac:dyDescent="0.3">
      <c r="A1" s="179" t="s">
        <v>38</v>
      </c>
      <c r="B1" s="179"/>
      <c r="C1" s="179"/>
      <c r="D1" s="179"/>
      <c r="E1" s="179"/>
      <c r="F1" s="179"/>
      <c r="G1" s="179"/>
      <c r="H1" s="179"/>
      <c r="I1" s="179"/>
      <c r="J1" s="180"/>
    </row>
    <row r="2" spans="1:20" ht="13.5" thickBot="1" x14ac:dyDescent="0.25">
      <c r="A2" s="185" t="s">
        <v>39</v>
      </c>
      <c r="B2" s="185"/>
      <c r="C2" s="185"/>
      <c r="D2" s="185"/>
      <c r="E2" s="185"/>
      <c r="F2" s="185"/>
      <c r="G2" s="185"/>
      <c r="H2" s="185"/>
      <c r="I2" s="185"/>
      <c r="J2" s="186"/>
    </row>
    <row r="3" spans="1:20" ht="13.5" thickBot="1" x14ac:dyDescent="0.25">
      <c r="A3" s="151" t="s">
        <v>40</v>
      </c>
      <c r="B3" s="151"/>
      <c r="C3" s="151"/>
      <c r="D3" s="154" t="s">
        <v>77</v>
      </c>
      <c r="E3" s="155"/>
      <c r="F3" s="155"/>
      <c r="G3" s="156"/>
      <c r="H3" s="31" t="s">
        <v>41</v>
      </c>
      <c r="I3" s="157">
        <v>45873</v>
      </c>
      <c r="J3" s="158"/>
    </row>
    <row r="4" spans="1:20" ht="13.5" thickBot="1" x14ac:dyDescent="0.25">
      <c r="A4" s="181" t="s">
        <v>23</v>
      </c>
      <c r="B4" s="182"/>
      <c r="C4" s="182"/>
      <c r="D4" s="182"/>
      <c r="E4" s="182"/>
      <c r="F4" s="182"/>
      <c r="G4" s="182"/>
      <c r="H4" s="182"/>
      <c r="I4" s="183"/>
      <c r="J4" s="184"/>
      <c r="L4" s="148" t="s">
        <v>66</v>
      </c>
      <c r="M4" s="149"/>
      <c r="N4" s="149"/>
      <c r="O4" s="150"/>
    </row>
    <row r="5" spans="1:20" s="1" customFormat="1" ht="51.75" thickBot="1" x14ac:dyDescent="0.25">
      <c r="A5" s="59" t="s">
        <v>0</v>
      </c>
      <c r="B5" s="60" t="s">
        <v>1</v>
      </c>
      <c r="C5" s="60" t="s">
        <v>2</v>
      </c>
      <c r="D5" s="60" t="s">
        <v>3</v>
      </c>
      <c r="E5" s="60" t="s">
        <v>4</v>
      </c>
      <c r="F5" s="60" t="s">
        <v>6</v>
      </c>
      <c r="G5" s="187" t="s">
        <v>43</v>
      </c>
      <c r="H5" s="188"/>
      <c r="I5" s="159" t="s">
        <v>5</v>
      </c>
      <c r="J5" s="160"/>
      <c r="K5" s="42" t="s">
        <v>44</v>
      </c>
      <c r="L5" s="61" t="s">
        <v>45</v>
      </c>
      <c r="M5" s="62" t="s">
        <v>46</v>
      </c>
      <c r="N5" s="96" t="s">
        <v>69</v>
      </c>
      <c r="O5" s="77" t="s">
        <v>56</v>
      </c>
      <c r="P5"/>
      <c r="Q5"/>
      <c r="R5"/>
      <c r="S5"/>
      <c r="T5"/>
    </row>
    <row r="6" spans="1:20" ht="13.5" customHeight="1" x14ac:dyDescent="0.25">
      <c r="A6" s="27" t="s">
        <v>77</v>
      </c>
      <c r="B6" s="102"/>
      <c r="C6" s="103"/>
      <c r="D6" s="104">
        <v>1</v>
      </c>
      <c r="E6" s="105">
        <v>1.1506000000000001</v>
      </c>
      <c r="F6" s="102" t="s">
        <v>75</v>
      </c>
      <c r="G6" s="63">
        <v>355</v>
      </c>
      <c r="H6" s="64" t="s">
        <v>73</v>
      </c>
      <c r="I6" s="152">
        <f>IF(D6&gt;0,D6*E6," " )</f>
        <v>1.1506000000000001</v>
      </c>
      <c r="J6" s="153"/>
      <c r="K6" s="43" t="s">
        <v>89</v>
      </c>
      <c r="L6" s="57">
        <f>IF(D6&gt;0,D6*$B$30*55," " )</f>
        <v>360.25</v>
      </c>
      <c r="M6" s="58">
        <f>IF(D6&gt;0,L6*100," ")</f>
        <v>36025</v>
      </c>
      <c r="N6" s="78">
        <f>IF(D6&gt;0,L6/55," ")</f>
        <v>6.55</v>
      </c>
      <c r="O6" s="79">
        <f>IF(D6&gt;0,G6/N6," " )</f>
        <v>54.198473282442748</v>
      </c>
      <c r="P6" s="46"/>
    </row>
    <row r="7" spans="1:20" ht="13.5" hidden="1" customHeight="1" x14ac:dyDescent="0.25">
      <c r="A7" s="32"/>
      <c r="B7" s="67"/>
      <c r="C7" s="68"/>
      <c r="D7" s="69"/>
      <c r="E7" s="70"/>
      <c r="F7" s="67"/>
      <c r="G7" s="67"/>
      <c r="H7" s="68"/>
      <c r="I7" s="146" t="str">
        <f>IF(D7&gt;0,D7*E7," " )</f>
        <v xml:space="preserve"> </v>
      </c>
      <c r="J7" s="147"/>
      <c r="K7" s="43"/>
      <c r="L7" s="57" t="str">
        <f t="shared" ref="L7:L26" si="0">IF(D7&gt;0,D7*$B$30*55," " )</f>
        <v xml:space="preserve"> </v>
      </c>
      <c r="M7" s="58" t="str">
        <f t="shared" ref="M7:M26" si="1">IF(D7&gt;0,L7*100," ")</f>
        <v xml:space="preserve"> </v>
      </c>
      <c r="N7" s="78" t="str">
        <f t="shared" ref="N7:N26" si="2">IF(D7&gt;0,L7/55," ")</f>
        <v xml:space="preserve"> </v>
      </c>
      <c r="O7" s="79" t="str">
        <f t="shared" ref="O7:O26" si="3">IF(D7&gt;0,G7/N7," " )</f>
        <v xml:space="preserve"> </v>
      </c>
      <c r="P7" s="46"/>
    </row>
    <row r="8" spans="1:20" ht="13.5" hidden="1" customHeight="1" x14ac:dyDescent="0.25">
      <c r="A8" s="27"/>
      <c r="B8" s="67"/>
      <c r="C8" s="68"/>
      <c r="D8" s="69"/>
      <c r="E8" s="70"/>
      <c r="F8" s="67"/>
      <c r="G8" s="67"/>
      <c r="H8" s="68"/>
      <c r="I8" s="146" t="str">
        <f t="shared" ref="I8:I26" si="4">IF(D8&gt;0,D8*E8," " )</f>
        <v xml:space="preserve"> </v>
      </c>
      <c r="J8" s="147"/>
      <c r="K8" s="43"/>
      <c r="L8" s="57" t="str">
        <f t="shared" si="0"/>
        <v xml:space="preserve"> </v>
      </c>
      <c r="M8" s="58" t="str">
        <f t="shared" si="1"/>
        <v xml:space="preserve"> </v>
      </c>
      <c r="N8" s="78" t="str">
        <f t="shared" si="2"/>
        <v xml:space="preserve"> </v>
      </c>
      <c r="O8" s="79" t="str">
        <f t="shared" si="3"/>
        <v xml:space="preserve"> </v>
      </c>
      <c r="P8" s="46"/>
    </row>
    <row r="9" spans="1:20" ht="13.5" hidden="1" customHeight="1" x14ac:dyDescent="0.25">
      <c r="A9" s="27"/>
      <c r="B9" s="67"/>
      <c r="C9" s="68"/>
      <c r="D9" s="69"/>
      <c r="E9" s="70"/>
      <c r="F9" s="67"/>
      <c r="G9" s="67"/>
      <c r="H9" s="68"/>
      <c r="I9" s="146" t="str">
        <f t="shared" si="4"/>
        <v xml:space="preserve"> </v>
      </c>
      <c r="J9" s="147"/>
      <c r="K9" s="44"/>
      <c r="L9" s="57" t="str">
        <f t="shared" si="0"/>
        <v xml:space="preserve"> </v>
      </c>
      <c r="M9" s="58" t="str">
        <f t="shared" si="1"/>
        <v xml:space="preserve"> </v>
      </c>
      <c r="N9" s="78" t="str">
        <f t="shared" si="2"/>
        <v xml:space="preserve"> </v>
      </c>
      <c r="O9" s="79" t="str">
        <f t="shared" si="3"/>
        <v xml:space="preserve"> </v>
      </c>
      <c r="P9" s="46"/>
    </row>
    <row r="10" spans="1:20" ht="13.5" hidden="1" customHeight="1" x14ac:dyDescent="0.25">
      <c r="A10" s="27"/>
      <c r="B10" s="68"/>
      <c r="C10" s="68"/>
      <c r="D10" s="69"/>
      <c r="E10" s="70"/>
      <c r="F10" s="67"/>
      <c r="G10" s="67"/>
      <c r="H10" s="68"/>
      <c r="I10" s="146" t="str">
        <f t="shared" si="4"/>
        <v xml:space="preserve"> </v>
      </c>
      <c r="J10" s="147"/>
      <c r="K10" s="45"/>
      <c r="L10" s="57" t="str">
        <f t="shared" si="0"/>
        <v xml:space="preserve"> </v>
      </c>
      <c r="M10" s="58" t="str">
        <f t="shared" si="1"/>
        <v xml:space="preserve"> </v>
      </c>
      <c r="N10" s="78" t="str">
        <f t="shared" si="2"/>
        <v xml:space="preserve"> </v>
      </c>
      <c r="O10" s="79" t="str">
        <f t="shared" si="3"/>
        <v xml:space="preserve"> </v>
      </c>
      <c r="P10" s="46"/>
    </row>
    <row r="11" spans="1:20" ht="13.5" hidden="1" customHeight="1" x14ac:dyDescent="0.25">
      <c r="A11" s="27"/>
      <c r="B11" s="67"/>
      <c r="C11" s="68"/>
      <c r="D11" s="69"/>
      <c r="E11" s="70"/>
      <c r="F11" s="67"/>
      <c r="G11" s="67"/>
      <c r="H11" s="68"/>
      <c r="I11" s="146" t="str">
        <f t="shared" si="4"/>
        <v xml:space="preserve"> </v>
      </c>
      <c r="J11" s="147"/>
      <c r="K11" s="44"/>
      <c r="L11" s="57" t="str">
        <f t="shared" si="0"/>
        <v xml:space="preserve"> </v>
      </c>
      <c r="M11" s="58" t="str">
        <f t="shared" si="1"/>
        <v xml:space="preserve"> </v>
      </c>
      <c r="N11" s="78" t="str">
        <f t="shared" si="2"/>
        <v xml:space="preserve"> </v>
      </c>
      <c r="O11" s="79" t="str">
        <f t="shared" si="3"/>
        <v xml:space="preserve"> </v>
      </c>
    </row>
    <row r="12" spans="1:20" ht="13.5" hidden="1" customHeight="1" x14ac:dyDescent="0.25">
      <c r="A12" s="27"/>
      <c r="B12" s="67"/>
      <c r="C12" s="68"/>
      <c r="D12" s="69"/>
      <c r="E12" s="70"/>
      <c r="F12" s="67"/>
      <c r="G12" s="67"/>
      <c r="H12" s="68"/>
      <c r="I12" s="146" t="str">
        <f t="shared" si="4"/>
        <v xml:space="preserve"> </v>
      </c>
      <c r="J12" s="147"/>
      <c r="K12" s="44"/>
      <c r="L12" s="57" t="str">
        <f t="shared" si="0"/>
        <v xml:space="preserve"> </v>
      </c>
      <c r="M12" s="58" t="str">
        <f t="shared" si="1"/>
        <v xml:space="preserve"> </v>
      </c>
      <c r="N12" s="78" t="str">
        <f t="shared" si="2"/>
        <v xml:space="preserve"> </v>
      </c>
      <c r="O12" s="79" t="str">
        <f t="shared" si="3"/>
        <v xml:space="preserve"> </v>
      </c>
    </row>
    <row r="13" spans="1:20" ht="13.5" hidden="1" customHeight="1" x14ac:dyDescent="0.25">
      <c r="A13" s="28"/>
      <c r="B13" s="68"/>
      <c r="C13" s="68"/>
      <c r="D13" s="69"/>
      <c r="E13" s="70"/>
      <c r="F13" s="68"/>
      <c r="G13" s="68"/>
      <c r="H13" s="68"/>
      <c r="I13" s="146" t="str">
        <f t="shared" si="4"/>
        <v xml:space="preserve"> </v>
      </c>
      <c r="J13" s="147"/>
      <c r="K13" s="44"/>
      <c r="L13" s="57" t="str">
        <f t="shared" si="0"/>
        <v xml:space="preserve"> </v>
      </c>
      <c r="M13" s="58" t="str">
        <f t="shared" si="1"/>
        <v xml:space="preserve"> </v>
      </c>
      <c r="N13" s="78" t="str">
        <f t="shared" si="2"/>
        <v xml:space="preserve"> </v>
      </c>
      <c r="O13" s="79" t="str">
        <f t="shared" si="3"/>
        <v xml:space="preserve"> </v>
      </c>
    </row>
    <row r="14" spans="1:20" ht="13.5" hidden="1" customHeight="1" x14ac:dyDescent="0.25">
      <c r="A14" s="27"/>
      <c r="B14" s="67"/>
      <c r="C14" s="68"/>
      <c r="D14" s="69"/>
      <c r="E14" s="70"/>
      <c r="F14" s="68"/>
      <c r="G14" s="68"/>
      <c r="H14" s="68"/>
      <c r="I14" s="146" t="str">
        <f t="shared" si="4"/>
        <v xml:space="preserve"> </v>
      </c>
      <c r="J14" s="147"/>
      <c r="K14" s="44"/>
      <c r="L14" s="57" t="str">
        <f t="shared" si="0"/>
        <v xml:space="preserve"> </v>
      </c>
      <c r="M14" s="58" t="str">
        <f t="shared" si="1"/>
        <v xml:space="preserve"> </v>
      </c>
      <c r="N14" s="78" t="str">
        <f t="shared" si="2"/>
        <v xml:space="preserve"> </v>
      </c>
      <c r="O14" s="79" t="str">
        <f t="shared" si="3"/>
        <v xml:space="preserve"> </v>
      </c>
    </row>
    <row r="15" spans="1:20" ht="13.5" hidden="1" customHeight="1" x14ac:dyDescent="0.25">
      <c r="A15" s="28"/>
      <c r="B15" s="68"/>
      <c r="C15" s="68"/>
      <c r="D15" s="69"/>
      <c r="E15" s="70"/>
      <c r="F15" s="68"/>
      <c r="G15" s="68"/>
      <c r="H15" s="68"/>
      <c r="I15" s="146" t="str">
        <f t="shared" si="4"/>
        <v xml:space="preserve"> </v>
      </c>
      <c r="J15" s="147"/>
      <c r="K15" s="44"/>
      <c r="L15" s="57" t="str">
        <f t="shared" si="0"/>
        <v xml:space="preserve"> </v>
      </c>
      <c r="M15" s="58" t="str">
        <f t="shared" si="1"/>
        <v xml:space="preserve"> </v>
      </c>
      <c r="N15" s="78" t="str">
        <f t="shared" si="2"/>
        <v xml:space="preserve"> </v>
      </c>
      <c r="O15" s="79" t="str">
        <f t="shared" si="3"/>
        <v xml:space="preserve"> </v>
      </c>
    </row>
    <row r="16" spans="1:20" ht="13.5" hidden="1" customHeight="1" x14ac:dyDescent="0.25">
      <c r="A16" s="27"/>
      <c r="B16" s="67"/>
      <c r="C16" s="68"/>
      <c r="D16" s="69"/>
      <c r="E16" s="70"/>
      <c r="F16" s="68"/>
      <c r="G16" s="68"/>
      <c r="H16" s="68"/>
      <c r="I16" s="146" t="str">
        <f t="shared" si="4"/>
        <v xml:space="preserve"> </v>
      </c>
      <c r="J16" s="147"/>
      <c r="K16" s="44"/>
      <c r="L16" s="57" t="str">
        <f t="shared" si="0"/>
        <v xml:space="preserve"> </v>
      </c>
      <c r="M16" s="58" t="str">
        <f t="shared" si="1"/>
        <v xml:space="preserve"> </v>
      </c>
      <c r="N16" s="78" t="str">
        <f t="shared" si="2"/>
        <v xml:space="preserve"> </v>
      </c>
      <c r="O16" s="79" t="str">
        <f t="shared" si="3"/>
        <v xml:space="preserve"> </v>
      </c>
    </row>
    <row r="17" spans="1:15" ht="13.5" hidden="1" customHeight="1" x14ac:dyDescent="0.25">
      <c r="A17" s="27"/>
      <c r="B17" s="67"/>
      <c r="C17" s="68"/>
      <c r="D17" s="69"/>
      <c r="E17" s="70"/>
      <c r="F17" s="68"/>
      <c r="G17" s="68"/>
      <c r="H17" s="68"/>
      <c r="I17" s="146" t="str">
        <f t="shared" si="4"/>
        <v xml:space="preserve"> </v>
      </c>
      <c r="J17" s="147"/>
      <c r="K17" s="44"/>
      <c r="L17" s="57" t="str">
        <f t="shared" si="0"/>
        <v xml:space="preserve"> </v>
      </c>
      <c r="M17" s="58" t="str">
        <f t="shared" si="1"/>
        <v xml:space="preserve"> </v>
      </c>
      <c r="N17" s="78" t="str">
        <f t="shared" si="2"/>
        <v xml:space="preserve"> </v>
      </c>
      <c r="O17" s="79" t="str">
        <f t="shared" si="3"/>
        <v xml:space="preserve"> </v>
      </c>
    </row>
    <row r="18" spans="1:15" ht="13.5" hidden="1" customHeight="1" x14ac:dyDescent="0.25">
      <c r="A18" s="27"/>
      <c r="B18" s="67"/>
      <c r="C18" s="68"/>
      <c r="D18" s="69"/>
      <c r="E18" s="70"/>
      <c r="F18" s="68"/>
      <c r="G18" s="68"/>
      <c r="H18" s="68"/>
      <c r="I18" s="146" t="str">
        <f t="shared" si="4"/>
        <v xml:space="preserve"> </v>
      </c>
      <c r="J18" s="147"/>
      <c r="K18" s="44"/>
      <c r="L18" s="57" t="str">
        <f t="shared" si="0"/>
        <v xml:space="preserve"> </v>
      </c>
      <c r="M18" s="58" t="str">
        <f t="shared" si="1"/>
        <v xml:space="preserve"> </v>
      </c>
      <c r="N18" s="78" t="str">
        <f t="shared" si="2"/>
        <v xml:space="preserve"> </v>
      </c>
      <c r="O18" s="79" t="str">
        <f t="shared" si="3"/>
        <v xml:space="preserve"> </v>
      </c>
    </row>
    <row r="19" spans="1:15" ht="13.5" hidden="1" customHeight="1" x14ac:dyDescent="0.25">
      <c r="A19" s="28"/>
      <c r="B19" s="68"/>
      <c r="C19" s="68"/>
      <c r="D19" s="69"/>
      <c r="E19" s="70"/>
      <c r="F19" s="68"/>
      <c r="G19" s="68"/>
      <c r="H19" s="68"/>
      <c r="I19" s="146" t="str">
        <f t="shared" si="4"/>
        <v xml:space="preserve"> </v>
      </c>
      <c r="J19" s="147"/>
      <c r="K19" s="44"/>
      <c r="L19" s="57" t="str">
        <f t="shared" si="0"/>
        <v xml:space="preserve"> </v>
      </c>
      <c r="M19" s="58" t="str">
        <f t="shared" si="1"/>
        <v xml:space="preserve"> </v>
      </c>
      <c r="N19" s="78" t="str">
        <f t="shared" si="2"/>
        <v xml:space="preserve"> </v>
      </c>
      <c r="O19" s="79" t="str">
        <f t="shared" si="3"/>
        <v xml:space="preserve"> </v>
      </c>
    </row>
    <row r="20" spans="1:15" ht="13.5" hidden="1" customHeight="1" x14ac:dyDescent="0.25">
      <c r="A20" s="28"/>
      <c r="B20" s="68"/>
      <c r="C20" s="68"/>
      <c r="D20" s="69"/>
      <c r="E20" s="70"/>
      <c r="F20" s="68"/>
      <c r="G20" s="68"/>
      <c r="H20" s="68"/>
      <c r="I20" s="146" t="str">
        <f t="shared" si="4"/>
        <v xml:space="preserve"> </v>
      </c>
      <c r="J20" s="147"/>
      <c r="K20" s="44"/>
      <c r="L20" s="57" t="str">
        <f t="shared" si="0"/>
        <v xml:space="preserve"> </v>
      </c>
      <c r="M20" s="58" t="str">
        <f t="shared" si="1"/>
        <v xml:space="preserve"> </v>
      </c>
      <c r="N20" s="78" t="str">
        <f t="shared" si="2"/>
        <v xml:space="preserve"> </v>
      </c>
      <c r="O20" s="79" t="str">
        <f t="shared" si="3"/>
        <v xml:space="preserve"> </v>
      </c>
    </row>
    <row r="21" spans="1:15" ht="13.5" hidden="1" customHeight="1" x14ac:dyDescent="0.25">
      <c r="A21" s="28"/>
      <c r="B21" s="68"/>
      <c r="C21" s="68"/>
      <c r="D21" s="69"/>
      <c r="E21" s="70"/>
      <c r="F21" s="68"/>
      <c r="G21" s="68"/>
      <c r="H21" s="68"/>
      <c r="I21" s="146" t="str">
        <f t="shared" si="4"/>
        <v xml:space="preserve"> </v>
      </c>
      <c r="J21" s="147"/>
      <c r="K21" s="44"/>
      <c r="L21" s="57" t="str">
        <f t="shared" si="0"/>
        <v xml:space="preserve"> </v>
      </c>
      <c r="M21" s="58" t="str">
        <f t="shared" si="1"/>
        <v xml:space="preserve"> </v>
      </c>
      <c r="N21" s="78" t="str">
        <f t="shared" si="2"/>
        <v xml:space="preserve"> </v>
      </c>
      <c r="O21" s="79" t="str">
        <f t="shared" si="3"/>
        <v xml:space="preserve"> </v>
      </c>
    </row>
    <row r="22" spans="1:15" ht="13.5" hidden="1" customHeight="1" x14ac:dyDescent="0.25">
      <c r="A22" s="28"/>
      <c r="B22" s="68"/>
      <c r="C22" s="68"/>
      <c r="D22" s="69"/>
      <c r="E22" s="70"/>
      <c r="F22" s="68"/>
      <c r="G22" s="68"/>
      <c r="H22" s="68"/>
      <c r="I22" s="146" t="str">
        <f t="shared" si="4"/>
        <v xml:space="preserve"> </v>
      </c>
      <c r="J22" s="147"/>
      <c r="K22" s="44"/>
      <c r="L22" s="57" t="str">
        <f t="shared" si="0"/>
        <v xml:space="preserve"> </v>
      </c>
      <c r="M22" s="58" t="str">
        <f t="shared" si="1"/>
        <v xml:space="preserve"> </v>
      </c>
      <c r="N22" s="78" t="str">
        <f t="shared" si="2"/>
        <v xml:space="preserve"> </v>
      </c>
      <c r="O22" s="79" t="str">
        <f t="shared" si="3"/>
        <v xml:space="preserve"> </v>
      </c>
    </row>
    <row r="23" spans="1:15" ht="13.5" hidden="1" customHeight="1" x14ac:dyDescent="0.25">
      <c r="A23" s="28"/>
      <c r="B23" s="68"/>
      <c r="C23" s="68"/>
      <c r="D23" s="69"/>
      <c r="E23" s="70"/>
      <c r="F23" s="68"/>
      <c r="G23" s="68"/>
      <c r="H23" s="68"/>
      <c r="I23" s="146" t="str">
        <f t="shared" si="4"/>
        <v xml:space="preserve"> </v>
      </c>
      <c r="J23" s="147"/>
      <c r="K23" s="44"/>
      <c r="L23" s="57" t="str">
        <f t="shared" si="0"/>
        <v xml:space="preserve"> </v>
      </c>
      <c r="M23" s="58" t="str">
        <f t="shared" si="1"/>
        <v xml:space="preserve"> </v>
      </c>
      <c r="N23" s="78" t="str">
        <f t="shared" si="2"/>
        <v xml:space="preserve"> </v>
      </c>
      <c r="O23" s="79" t="str">
        <f t="shared" si="3"/>
        <v xml:space="preserve"> </v>
      </c>
    </row>
    <row r="24" spans="1:15" ht="13.5" hidden="1" customHeight="1" x14ac:dyDescent="0.25">
      <c r="A24" s="28"/>
      <c r="B24" s="68"/>
      <c r="C24" s="68"/>
      <c r="D24" s="69"/>
      <c r="E24" s="70"/>
      <c r="F24" s="68"/>
      <c r="G24" s="68"/>
      <c r="H24" s="68"/>
      <c r="I24" s="146" t="str">
        <f t="shared" si="4"/>
        <v xml:space="preserve"> </v>
      </c>
      <c r="J24" s="147"/>
      <c r="K24" s="44"/>
      <c r="L24" s="57" t="str">
        <f t="shared" si="0"/>
        <v xml:space="preserve"> </v>
      </c>
      <c r="M24" s="58" t="str">
        <f t="shared" si="1"/>
        <v xml:space="preserve"> </v>
      </c>
      <c r="N24" s="78" t="str">
        <f t="shared" si="2"/>
        <v xml:space="preserve"> </v>
      </c>
      <c r="O24" s="79" t="str">
        <f t="shared" si="3"/>
        <v xml:space="preserve"> </v>
      </c>
    </row>
    <row r="25" spans="1:15" ht="13.5" hidden="1" customHeight="1" x14ac:dyDescent="0.25">
      <c r="A25" s="29"/>
      <c r="B25" s="71"/>
      <c r="C25" s="71"/>
      <c r="D25" s="72"/>
      <c r="E25" s="73"/>
      <c r="F25" s="71"/>
      <c r="G25" s="71"/>
      <c r="H25" s="71"/>
      <c r="I25" s="146" t="str">
        <f t="shared" si="4"/>
        <v xml:space="preserve"> </v>
      </c>
      <c r="J25" s="147"/>
      <c r="K25" s="44"/>
      <c r="L25" s="57" t="str">
        <f t="shared" si="0"/>
        <v xml:space="preserve"> </v>
      </c>
      <c r="M25" s="58" t="str">
        <f t="shared" si="1"/>
        <v xml:space="preserve"> </v>
      </c>
      <c r="N25" s="78" t="str">
        <f t="shared" si="2"/>
        <v xml:space="preserve"> </v>
      </c>
      <c r="O25" s="79" t="str">
        <f t="shared" si="3"/>
        <v xml:space="preserve"> </v>
      </c>
    </row>
    <row r="26" spans="1:15" ht="13.5" customHeight="1" thickBot="1" x14ac:dyDescent="0.3">
      <c r="A26" s="55"/>
      <c r="B26" s="74"/>
      <c r="C26" s="74"/>
      <c r="D26" s="75"/>
      <c r="E26" s="76"/>
      <c r="F26" s="74"/>
      <c r="G26" s="74"/>
      <c r="H26" s="74"/>
      <c r="I26" s="171" t="str">
        <f t="shared" si="4"/>
        <v xml:space="preserve"> </v>
      </c>
      <c r="J26" s="172"/>
      <c r="K26" s="44"/>
      <c r="L26" s="81" t="str">
        <f t="shared" si="0"/>
        <v xml:space="preserve"> </v>
      </c>
      <c r="M26" s="82" t="str">
        <f t="shared" si="1"/>
        <v xml:space="preserve"> </v>
      </c>
      <c r="N26" s="53" t="str">
        <f t="shared" si="2"/>
        <v xml:space="preserve"> </v>
      </c>
      <c r="O26" s="83" t="str">
        <f t="shared" si="3"/>
        <v xml:space="preserve"> </v>
      </c>
    </row>
    <row r="27" spans="1:15" ht="13.5" thickBot="1" x14ac:dyDescent="0.25">
      <c r="A27" s="52" t="s">
        <v>22</v>
      </c>
      <c r="B27" s="53"/>
      <c r="C27" s="53"/>
      <c r="D27" s="54">
        <f>SUM(D6:D26)</f>
        <v>1</v>
      </c>
      <c r="E27" s="98"/>
      <c r="F27" s="173" t="s">
        <v>7</v>
      </c>
      <c r="G27" s="174"/>
      <c r="H27" s="175"/>
      <c r="I27" s="169">
        <f>SUM(I6:I26)</f>
        <v>1.1506000000000001</v>
      </c>
      <c r="J27" s="170"/>
    </row>
    <row r="28" spans="1:15" ht="13.5" thickBot="1" x14ac:dyDescent="0.25">
      <c r="A28" s="23"/>
      <c r="B28" s="24"/>
      <c r="D28" s="3"/>
      <c r="E28" s="4"/>
      <c r="H28" s="25"/>
      <c r="I28" s="26"/>
    </row>
    <row r="29" spans="1:15" ht="13.5" thickBot="1" x14ac:dyDescent="0.25">
      <c r="A29" s="20" t="s">
        <v>42</v>
      </c>
      <c r="B29" s="33"/>
      <c r="D29" s="3"/>
      <c r="E29" s="4"/>
    </row>
    <row r="30" spans="1:15" ht="14.25" thickTop="1" thickBot="1" x14ac:dyDescent="0.25">
      <c r="A30" s="7" t="s">
        <v>8</v>
      </c>
      <c r="B30" s="21">
        <v>6.55</v>
      </c>
      <c r="D30" s="161" t="s">
        <v>26</v>
      </c>
      <c r="E30" s="162"/>
      <c r="F30" s="162"/>
      <c r="G30" s="162"/>
      <c r="H30" s="162"/>
      <c r="I30" s="162"/>
      <c r="J30" s="163"/>
    </row>
    <row r="31" spans="1:15" ht="13.5" thickBot="1" x14ac:dyDescent="0.25">
      <c r="A31" s="7" t="s">
        <v>9</v>
      </c>
      <c r="B31" s="6">
        <f>B30*I27</f>
        <v>7.5364300000000002</v>
      </c>
      <c r="D31" s="166" t="s">
        <v>82</v>
      </c>
      <c r="E31" s="167"/>
      <c r="F31" s="167"/>
      <c r="G31" s="167"/>
      <c r="H31" s="167"/>
      <c r="I31" s="167"/>
      <c r="J31" s="168"/>
    </row>
    <row r="32" spans="1:15" ht="27" customHeight="1" thickBot="1" x14ac:dyDescent="0.25">
      <c r="A32" s="22" t="s">
        <v>10</v>
      </c>
      <c r="B32" s="19">
        <v>4</v>
      </c>
      <c r="D32" s="166"/>
      <c r="E32" s="167"/>
      <c r="F32" s="167"/>
      <c r="G32" s="167"/>
      <c r="H32" s="167"/>
      <c r="I32" s="167"/>
      <c r="J32" s="168"/>
    </row>
    <row r="33" spans="1:16" ht="26.25" thickBot="1" x14ac:dyDescent="0.25">
      <c r="A33" s="22" t="s">
        <v>51</v>
      </c>
      <c r="B33" s="21">
        <v>1</v>
      </c>
      <c r="D33" s="166"/>
      <c r="E33" s="167"/>
      <c r="F33" s="167"/>
      <c r="G33" s="167"/>
      <c r="H33" s="167"/>
      <c r="I33" s="167"/>
      <c r="J33" s="168"/>
    </row>
    <row r="34" spans="1:16" x14ac:dyDescent="0.2">
      <c r="A34" s="22" t="s">
        <v>34</v>
      </c>
      <c r="B34" s="6">
        <v>30</v>
      </c>
      <c r="D34" s="17"/>
      <c r="E34" s="17"/>
      <c r="F34" s="17"/>
      <c r="G34" s="17"/>
      <c r="H34" s="17"/>
      <c r="I34" s="17"/>
      <c r="J34" s="17"/>
    </row>
    <row r="35" spans="1:16" ht="13.5" thickBot="1" x14ac:dyDescent="0.25">
      <c r="A35" s="12" t="s">
        <v>25</v>
      </c>
      <c r="B35" s="8">
        <v>1.25</v>
      </c>
    </row>
    <row r="36" spans="1:16" ht="13.5" thickBot="1" x14ac:dyDescent="0.25">
      <c r="A36" s="164" t="s">
        <v>20</v>
      </c>
      <c r="B36" s="164"/>
      <c r="C36" s="164"/>
      <c r="D36" s="164"/>
      <c r="E36" s="164"/>
      <c r="F36" s="165"/>
      <c r="G36" s="165"/>
      <c r="H36" s="165"/>
      <c r="I36" s="16"/>
      <c r="K36" s="86"/>
      <c r="L36" s="176" t="s">
        <v>68</v>
      </c>
      <c r="M36" s="177"/>
      <c r="N36" s="178"/>
      <c r="O36" s="86"/>
      <c r="P36" s="86"/>
    </row>
    <row r="37" spans="1:16" ht="51" x14ac:dyDescent="0.2">
      <c r="A37" s="34" t="s">
        <v>30</v>
      </c>
      <c r="B37" s="35" t="s">
        <v>28</v>
      </c>
      <c r="C37" s="35" t="s">
        <v>36</v>
      </c>
      <c r="D37" s="35" t="s">
        <v>35</v>
      </c>
      <c r="E37" s="35" t="s">
        <v>37</v>
      </c>
      <c r="F37" s="35" t="s">
        <v>32</v>
      </c>
      <c r="G37" s="35"/>
      <c r="H37" s="35" t="s">
        <v>29</v>
      </c>
      <c r="I37" s="35" t="s">
        <v>55</v>
      </c>
      <c r="J37" s="51" t="s">
        <v>31</v>
      </c>
      <c r="K37" s="86"/>
      <c r="L37" s="87" t="s">
        <v>24</v>
      </c>
      <c r="M37" s="88" t="s">
        <v>27</v>
      </c>
      <c r="N37" s="88" t="s">
        <v>33</v>
      </c>
      <c r="P37" s="86"/>
    </row>
    <row r="38" spans="1:16" hidden="1" x14ac:dyDescent="0.2">
      <c r="A38" s="84"/>
      <c r="B38" s="18"/>
      <c r="C38" s="5">
        <f t="shared" ref="C38:C46" si="5">($B$32+$B$33*N38)*$B$34/500</f>
        <v>2.94</v>
      </c>
      <c r="D38" s="5">
        <f>$B$35</f>
        <v>1.25</v>
      </c>
      <c r="E38" s="5" t="str">
        <f t="shared" ref="E38:E46" si="6">IF(B38&gt;0,C38+D38+B38/L38," ")</f>
        <v xml:space="preserve"> </v>
      </c>
      <c r="F38" s="50" t="s">
        <v>47</v>
      </c>
      <c r="G38" s="15">
        <v>16</v>
      </c>
      <c r="H38" s="39" t="str">
        <f>IF(B38&gt;0,$B$31+E38," ")</f>
        <v xml:space="preserve"> </v>
      </c>
      <c r="I38" s="49" t="str">
        <f>IF(B38&gt;0,H38/G38," ")</f>
        <v xml:space="preserve"> </v>
      </c>
      <c r="J38" s="48"/>
      <c r="K38" s="86"/>
      <c r="L38" s="87">
        <v>6.25E-2</v>
      </c>
      <c r="M38" s="89">
        <f t="shared" ref="M38:M46" si="7">C38/2.5</f>
        <v>1.1759999999999999</v>
      </c>
      <c r="N38" s="89">
        <v>45</v>
      </c>
      <c r="P38" s="86"/>
    </row>
    <row r="39" spans="1:16" hidden="1" x14ac:dyDescent="0.2">
      <c r="A39" s="84"/>
      <c r="B39" s="18"/>
      <c r="C39" s="5">
        <f t="shared" si="5"/>
        <v>1.74</v>
      </c>
      <c r="D39" s="5">
        <f>$B$35</f>
        <v>1.25</v>
      </c>
      <c r="E39" s="5" t="str">
        <f t="shared" si="6"/>
        <v xml:space="preserve"> </v>
      </c>
      <c r="F39" s="15" t="s">
        <v>17</v>
      </c>
      <c r="G39" s="15">
        <v>8</v>
      </c>
      <c r="H39" s="39" t="str">
        <f t="shared" ref="H39:H50" si="8">IF(B39&gt;0,$B$31+E39," ")</f>
        <v xml:space="preserve"> </v>
      </c>
      <c r="I39" s="49" t="str">
        <f>IF(B39&gt;0,H39/G39," ")</f>
        <v xml:space="preserve"> </v>
      </c>
      <c r="J39" s="36"/>
      <c r="K39" s="86"/>
      <c r="L39" s="87">
        <v>0.125</v>
      </c>
      <c r="M39" s="89">
        <f t="shared" si="7"/>
        <v>0.69599999999999995</v>
      </c>
      <c r="N39" s="89">
        <v>25</v>
      </c>
      <c r="P39" s="86"/>
    </row>
    <row r="40" spans="1:16" hidden="1" x14ac:dyDescent="0.2">
      <c r="A40" s="84"/>
      <c r="B40" s="18"/>
      <c r="C40" s="5">
        <f t="shared" si="5"/>
        <v>1.1797590361445784</v>
      </c>
      <c r="D40" s="5">
        <f t="shared" ref="D40:D50" si="9">$B$35</f>
        <v>1.25</v>
      </c>
      <c r="E40" s="5" t="str">
        <f t="shared" si="6"/>
        <v xml:space="preserve"> </v>
      </c>
      <c r="F40" s="15" t="s">
        <v>11</v>
      </c>
      <c r="G40" s="15">
        <v>4</v>
      </c>
      <c r="H40" s="39" t="str">
        <f t="shared" si="8"/>
        <v xml:space="preserve"> </v>
      </c>
      <c r="I40" s="49" t="str">
        <f>IF(B40&gt;0,H40/G40," ")</f>
        <v xml:space="preserve"> </v>
      </c>
      <c r="J40" s="36"/>
      <c r="K40" s="86"/>
      <c r="L40" s="87">
        <v>0.25</v>
      </c>
      <c r="M40" s="89">
        <f t="shared" si="7"/>
        <v>0.47190361445783136</v>
      </c>
      <c r="N40" s="91">
        <v>15.66265060240964</v>
      </c>
      <c r="P40" s="86"/>
    </row>
    <row r="41" spans="1:16" x14ac:dyDescent="0.2">
      <c r="A41" s="84" t="s">
        <v>84</v>
      </c>
      <c r="B41" s="18">
        <v>4.7457000000000003</v>
      </c>
      <c r="C41" s="5">
        <f t="shared" si="5"/>
        <v>0.6737349397590362</v>
      </c>
      <c r="D41" s="5">
        <f t="shared" si="9"/>
        <v>1.25</v>
      </c>
      <c r="E41" s="5">
        <f t="shared" si="6"/>
        <v>6.6694349397590367</v>
      </c>
      <c r="F41" s="15" t="s">
        <v>12</v>
      </c>
      <c r="G41" s="15">
        <v>1</v>
      </c>
      <c r="H41" s="39">
        <f t="shared" si="8"/>
        <v>14.205864939759037</v>
      </c>
      <c r="I41" s="49">
        <f>IF(B41&gt;0,H41," ")</f>
        <v>14.205864939759037</v>
      </c>
      <c r="J41" s="36"/>
      <c r="K41" s="86"/>
      <c r="L41" s="87">
        <v>1</v>
      </c>
      <c r="M41" s="89">
        <f t="shared" si="7"/>
        <v>0.26949397590361446</v>
      </c>
      <c r="N41" s="91">
        <v>7.2289156626506026</v>
      </c>
      <c r="P41" s="86"/>
    </row>
    <row r="42" spans="1:16" x14ac:dyDescent="0.2">
      <c r="A42" s="84" t="s">
        <v>86</v>
      </c>
      <c r="B42" s="18">
        <v>11.6</v>
      </c>
      <c r="C42" s="5">
        <f t="shared" si="5"/>
        <v>0.45686746987951815</v>
      </c>
      <c r="D42" s="5">
        <f t="shared" si="9"/>
        <v>1.25</v>
      </c>
      <c r="E42" s="5">
        <f t="shared" si="6"/>
        <v>4.0268674698795177</v>
      </c>
      <c r="F42" s="15" t="s">
        <v>13</v>
      </c>
      <c r="G42" s="15">
        <v>5</v>
      </c>
      <c r="H42" s="39">
        <f t="shared" si="8"/>
        <v>11.563297469879519</v>
      </c>
      <c r="I42" s="49">
        <f>IF(B42&gt;0,H42*G42," ")</f>
        <v>57.81648734939759</v>
      </c>
      <c r="J42" s="36"/>
      <c r="K42" s="86"/>
      <c r="L42" s="87">
        <v>5</v>
      </c>
      <c r="M42" s="89">
        <f t="shared" si="7"/>
        <v>0.18274698795180727</v>
      </c>
      <c r="N42" s="91">
        <v>3.6144578313253013</v>
      </c>
      <c r="P42" s="86"/>
    </row>
    <row r="43" spans="1:16" hidden="1" x14ac:dyDescent="0.2">
      <c r="A43" s="84"/>
      <c r="B43" s="18">
        <f>'Nitric 70% ACS'!B43</f>
        <v>0</v>
      </c>
      <c r="C43" s="5">
        <f t="shared" si="5"/>
        <v>0.40799999999999997</v>
      </c>
      <c r="D43" s="5">
        <f t="shared" si="9"/>
        <v>1.25</v>
      </c>
      <c r="E43" s="5" t="str">
        <f t="shared" si="6"/>
        <v xml:space="preserve"> </v>
      </c>
      <c r="F43" s="15" t="s">
        <v>18</v>
      </c>
      <c r="G43" s="15">
        <v>15</v>
      </c>
      <c r="H43" s="39" t="str">
        <f t="shared" si="8"/>
        <v xml:space="preserve"> </v>
      </c>
      <c r="I43" s="49" t="str">
        <f t="shared" ref="I43:I50" si="10">IF(B43&gt;0,H43*G43," ")</f>
        <v xml:space="preserve"> </v>
      </c>
      <c r="J43" s="36"/>
      <c r="K43" s="86"/>
      <c r="L43" s="87">
        <v>15</v>
      </c>
      <c r="M43" s="89">
        <f t="shared" si="7"/>
        <v>0.16319999999999998</v>
      </c>
      <c r="N43" s="89">
        <v>2.8</v>
      </c>
      <c r="P43" s="86"/>
    </row>
    <row r="44" spans="1:16" hidden="1" x14ac:dyDescent="0.2">
      <c r="A44" s="84"/>
      <c r="B44" s="18">
        <f>'Nitric 70% ACS'!B44</f>
        <v>0</v>
      </c>
      <c r="C44" s="5">
        <f t="shared" si="5"/>
        <v>0.38457831325301201</v>
      </c>
      <c r="D44" s="5">
        <f t="shared" si="9"/>
        <v>1.25</v>
      </c>
      <c r="E44" s="5" t="str">
        <f t="shared" si="6"/>
        <v xml:space="preserve"> </v>
      </c>
      <c r="F44" s="15" t="s">
        <v>14</v>
      </c>
      <c r="G44" s="15">
        <v>20</v>
      </c>
      <c r="H44" s="39" t="str">
        <f t="shared" si="8"/>
        <v xml:space="preserve"> </v>
      </c>
      <c r="I44" s="49" t="str">
        <f t="shared" si="10"/>
        <v xml:space="preserve"> </v>
      </c>
      <c r="J44" s="36"/>
      <c r="K44" s="86"/>
      <c r="L44" s="87">
        <v>20</v>
      </c>
      <c r="M44" s="89">
        <f t="shared" si="7"/>
        <v>0.1538313253012048</v>
      </c>
      <c r="N44" s="91">
        <v>2.4096385542168677</v>
      </c>
      <c r="P44" s="86"/>
    </row>
    <row r="45" spans="1:16" hidden="1" x14ac:dyDescent="0.2">
      <c r="A45" s="84"/>
      <c r="B45" s="18">
        <f>'Nitric 70% ACS'!B45</f>
        <v>0</v>
      </c>
      <c r="C45" s="5">
        <f t="shared" si="5"/>
        <v>0.34843373493975904</v>
      </c>
      <c r="D45" s="5">
        <f t="shared" si="9"/>
        <v>1.25</v>
      </c>
      <c r="E45" s="5" t="str">
        <f t="shared" si="6"/>
        <v xml:space="preserve"> </v>
      </c>
      <c r="F45" s="15" t="s">
        <v>15</v>
      </c>
      <c r="G45" s="15">
        <v>30</v>
      </c>
      <c r="H45" s="39" t="str">
        <f t="shared" si="8"/>
        <v xml:space="preserve"> </v>
      </c>
      <c r="I45" s="49" t="str">
        <f t="shared" si="10"/>
        <v xml:space="preserve"> </v>
      </c>
      <c r="J45" s="36"/>
      <c r="K45" s="86"/>
      <c r="L45" s="87">
        <v>30</v>
      </c>
      <c r="M45" s="89">
        <f t="shared" si="7"/>
        <v>0.13937349397590362</v>
      </c>
      <c r="N45" s="91">
        <v>1.8072289156626506</v>
      </c>
      <c r="P45" s="86"/>
    </row>
    <row r="46" spans="1:16" hidden="1" x14ac:dyDescent="0.2">
      <c r="A46" s="84" t="s">
        <v>60</v>
      </c>
      <c r="B46" s="18">
        <f>'Nitric 70% ACS'!B46</f>
        <v>31.384</v>
      </c>
      <c r="C46" s="5">
        <f t="shared" si="5"/>
        <v>0.3</v>
      </c>
      <c r="D46" s="5">
        <f t="shared" si="9"/>
        <v>1.25</v>
      </c>
      <c r="E46" s="5">
        <f t="shared" si="6"/>
        <v>2.1206181818181817</v>
      </c>
      <c r="F46" s="15" t="s">
        <v>16</v>
      </c>
      <c r="G46" s="15">
        <v>55</v>
      </c>
      <c r="H46" s="39">
        <f t="shared" si="8"/>
        <v>9.6570481818181815</v>
      </c>
      <c r="I46" s="49">
        <f t="shared" si="10"/>
        <v>531.13765000000001</v>
      </c>
      <c r="J46" s="36"/>
      <c r="K46" s="86"/>
      <c r="L46" s="87">
        <v>55</v>
      </c>
      <c r="M46" s="89">
        <f t="shared" si="7"/>
        <v>0.12</v>
      </c>
      <c r="N46" s="91">
        <v>1</v>
      </c>
      <c r="P46" s="86"/>
    </row>
    <row r="47" spans="1:16" x14ac:dyDescent="0.2">
      <c r="A47" s="84" t="s">
        <v>85</v>
      </c>
      <c r="B47" s="18"/>
      <c r="C47" s="5">
        <f>($B$32+$B$33*N46)*$B$34/500</f>
        <v>0.3</v>
      </c>
      <c r="D47" s="5">
        <f t="shared" si="9"/>
        <v>1.25</v>
      </c>
      <c r="E47" s="5" t="str">
        <f>IF(B47&gt;0,C47+D47+B47/L46," ")</f>
        <v xml:space="preserve"> </v>
      </c>
      <c r="F47" s="30" t="s">
        <v>97</v>
      </c>
      <c r="G47" s="30">
        <v>360</v>
      </c>
      <c r="H47" s="39">
        <v>1.1506000000000001</v>
      </c>
      <c r="I47" s="49">
        <f>H47*G47</f>
        <v>414.21600000000001</v>
      </c>
      <c r="J47" s="36"/>
      <c r="K47" s="86"/>
      <c r="L47" s="87">
        <v>275</v>
      </c>
      <c r="M47" s="89">
        <f>C48/2.5</f>
        <v>0.11045783132530121</v>
      </c>
      <c r="N47" s="91">
        <v>0.60240963855421692</v>
      </c>
      <c r="P47" s="86"/>
    </row>
    <row r="48" spans="1:16" hidden="1" x14ac:dyDescent="0.2">
      <c r="A48" s="84"/>
      <c r="B48" s="18"/>
      <c r="C48" s="5">
        <f>($B$32+$B$33*N47)*$B$34/500</f>
        <v>0.27614457831325301</v>
      </c>
      <c r="D48" s="5">
        <f t="shared" si="9"/>
        <v>1.25</v>
      </c>
      <c r="E48" s="5" t="str">
        <f>IF(B48&gt;0,C48+D48+B48/L47," ")</f>
        <v xml:space="preserve"> </v>
      </c>
      <c r="F48" s="15" t="s">
        <v>19</v>
      </c>
      <c r="G48" s="15">
        <v>275</v>
      </c>
      <c r="H48" s="39" t="str">
        <f t="shared" si="8"/>
        <v xml:space="preserve"> </v>
      </c>
      <c r="I48" s="49" t="str">
        <f t="shared" si="10"/>
        <v xml:space="preserve"> </v>
      </c>
      <c r="J48" s="36"/>
      <c r="K48" s="86"/>
      <c r="L48" s="92">
        <v>330</v>
      </c>
      <c r="M48" s="89">
        <f>C50/2.5</f>
        <v>0.11045783132530121</v>
      </c>
      <c r="N48" s="91">
        <v>0.60240963855421692</v>
      </c>
      <c r="P48" s="86"/>
    </row>
    <row r="49" spans="1:16" hidden="1" x14ac:dyDescent="0.2">
      <c r="A49" s="84" t="s">
        <v>62</v>
      </c>
      <c r="B49" s="18">
        <v>80.884</v>
      </c>
      <c r="C49" s="5">
        <f>($B$32+$B$33*N47)*$B$34/500</f>
        <v>0.27614457831325301</v>
      </c>
      <c r="D49" s="5">
        <f t="shared" si="9"/>
        <v>1.25</v>
      </c>
      <c r="E49" s="5">
        <f>IF(B49&gt;0,C49+D49+B49/L48," ")</f>
        <v>1.7712476086162834</v>
      </c>
      <c r="F49" s="15" t="s">
        <v>21</v>
      </c>
      <c r="G49" s="15">
        <v>330</v>
      </c>
      <c r="H49" s="39">
        <f t="shared" si="8"/>
        <v>9.3076776086162845</v>
      </c>
      <c r="I49" s="49">
        <f t="shared" si="10"/>
        <v>3071.5336108433739</v>
      </c>
      <c r="J49" s="36"/>
      <c r="K49" s="86"/>
      <c r="L49" s="93"/>
      <c r="M49" s="94"/>
      <c r="N49" s="90"/>
      <c r="O49" s="95"/>
      <c r="P49" s="86"/>
    </row>
    <row r="50" spans="1:16" ht="13.5" hidden="1" thickBot="1" x14ac:dyDescent="0.25">
      <c r="A50" s="85" t="s">
        <v>64</v>
      </c>
      <c r="B50" s="41">
        <v>278.03399999999999</v>
      </c>
      <c r="C50" s="37">
        <f>($B$32+$B$33*N48)*$B$34/500</f>
        <v>0.27614457831325301</v>
      </c>
      <c r="D50" s="37">
        <f t="shared" si="9"/>
        <v>1.25</v>
      </c>
      <c r="E50" s="37">
        <f>IF(B50&gt;0,C50+D50+B50/L48," ")</f>
        <v>2.3686718510405256</v>
      </c>
      <c r="F50" s="11" t="s">
        <v>21</v>
      </c>
      <c r="G50" s="11">
        <v>330</v>
      </c>
      <c r="H50" s="40">
        <f t="shared" si="8"/>
        <v>9.9051018510405253</v>
      </c>
      <c r="I50" s="80">
        <f t="shared" si="10"/>
        <v>3268.6836108433736</v>
      </c>
      <c r="J50" s="38"/>
    </row>
    <row r="51" spans="1:16" x14ac:dyDescent="0.2">
      <c r="D51" s="3"/>
      <c r="E51" s="4"/>
    </row>
    <row r="52" spans="1:16" x14ac:dyDescent="0.2">
      <c r="D52" s="3"/>
      <c r="E52" s="4"/>
    </row>
    <row r="53" spans="1:16" x14ac:dyDescent="0.2">
      <c r="D53" s="3"/>
      <c r="E53" s="4"/>
    </row>
    <row r="54" spans="1:16" x14ac:dyDescent="0.2">
      <c r="D54" s="3"/>
      <c r="E54" s="4"/>
    </row>
    <row r="55" spans="1:16" x14ac:dyDescent="0.2">
      <c r="D55" s="3"/>
      <c r="E55" s="4"/>
    </row>
    <row r="56" spans="1:16" x14ac:dyDescent="0.2">
      <c r="D56" s="3"/>
      <c r="E56" s="4"/>
    </row>
    <row r="57" spans="1:16" x14ac:dyDescent="0.2">
      <c r="D57" s="3"/>
      <c r="E57" s="4"/>
    </row>
    <row r="58" spans="1:16" x14ac:dyDescent="0.2">
      <c r="D58" s="3"/>
      <c r="E58" s="4"/>
    </row>
    <row r="59" spans="1:16" x14ac:dyDescent="0.2">
      <c r="D59" s="3"/>
      <c r="E59" s="4"/>
    </row>
    <row r="60" spans="1:16" x14ac:dyDescent="0.2">
      <c r="D60" s="3"/>
      <c r="E60" s="4"/>
    </row>
    <row r="61" spans="1:16" x14ac:dyDescent="0.2">
      <c r="D61" s="3"/>
      <c r="E61" s="4"/>
    </row>
    <row r="62" spans="1:16" x14ac:dyDescent="0.2">
      <c r="D62" s="3"/>
      <c r="E62" s="4"/>
    </row>
    <row r="63" spans="1:16" x14ac:dyDescent="0.2">
      <c r="D63" s="3"/>
      <c r="E63" s="4"/>
    </row>
    <row r="64" spans="1:16" x14ac:dyDescent="0.2">
      <c r="D64" s="3"/>
      <c r="E64" s="4"/>
    </row>
    <row r="65" spans="4:5" x14ac:dyDescent="0.2">
      <c r="D65" s="3"/>
      <c r="E65" s="4"/>
    </row>
    <row r="66" spans="4:5" x14ac:dyDescent="0.2">
      <c r="D66" s="3"/>
      <c r="E66" s="4"/>
    </row>
    <row r="67" spans="4:5" x14ac:dyDescent="0.2">
      <c r="D67" s="3"/>
      <c r="E67" s="4"/>
    </row>
    <row r="68" spans="4:5" x14ac:dyDescent="0.2">
      <c r="D68" s="3"/>
      <c r="E68" s="4"/>
    </row>
    <row r="69" spans="4:5" x14ac:dyDescent="0.2">
      <c r="D69" s="3"/>
      <c r="E69" s="4"/>
    </row>
    <row r="70" spans="4:5" x14ac:dyDescent="0.2">
      <c r="D70" s="3"/>
      <c r="E70" s="4"/>
    </row>
    <row r="71" spans="4:5" x14ac:dyDescent="0.2">
      <c r="D71" s="3"/>
      <c r="E71" s="4"/>
    </row>
    <row r="72" spans="4:5" x14ac:dyDescent="0.2">
      <c r="D72" s="3"/>
      <c r="E72" s="4"/>
    </row>
    <row r="73" spans="4:5" x14ac:dyDescent="0.2">
      <c r="D73" s="3"/>
      <c r="E73" s="4"/>
    </row>
    <row r="74" spans="4:5" x14ac:dyDescent="0.2">
      <c r="D74" s="3"/>
      <c r="E74" s="4"/>
    </row>
    <row r="75" spans="4:5" x14ac:dyDescent="0.2">
      <c r="D75" s="3"/>
      <c r="E75" s="4"/>
    </row>
    <row r="76" spans="4:5" x14ac:dyDescent="0.2">
      <c r="D76" s="3"/>
      <c r="E76" s="4"/>
    </row>
    <row r="77" spans="4:5" x14ac:dyDescent="0.2">
      <c r="D77" s="3"/>
      <c r="E77" s="4"/>
    </row>
    <row r="78" spans="4:5" x14ac:dyDescent="0.2">
      <c r="D78" s="3"/>
      <c r="E78" s="4"/>
    </row>
    <row r="79" spans="4:5" x14ac:dyDescent="0.2">
      <c r="D79" s="3"/>
      <c r="E79" s="4"/>
    </row>
    <row r="80" spans="4:5" x14ac:dyDescent="0.2">
      <c r="D80" s="3"/>
      <c r="E80" s="4"/>
    </row>
    <row r="81" spans="4:5" x14ac:dyDescent="0.2">
      <c r="D81" s="3"/>
      <c r="E81" s="4"/>
    </row>
    <row r="82" spans="4:5" x14ac:dyDescent="0.2">
      <c r="D82" s="3"/>
      <c r="E82" s="4"/>
    </row>
    <row r="83" spans="4:5" x14ac:dyDescent="0.2">
      <c r="D83" s="3"/>
      <c r="E83" s="4"/>
    </row>
    <row r="84" spans="4:5" x14ac:dyDescent="0.2">
      <c r="D84" s="3"/>
      <c r="E84" s="4"/>
    </row>
    <row r="85" spans="4:5" x14ac:dyDescent="0.2">
      <c r="D85" s="3"/>
      <c r="E85" s="4"/>
    </row>
    <row r="86" spans="4:5" x14ac:dyDescent="0.2">
      <c r="D86" s="3"/>
      <c r="E86" s="4"/>
    </row>
    <row r="87" spans="4:5" x14ac:dyDescent="0.2">
      <c r="D87" s="3"/>
      <c r="E87" s="4"/>
    </row>
    <row r="88" spans="4:5" x14ac:dyDescent="0.2">
      <c r="D88" s="3"/>
      <c r="E88" s="4"/>
    </row>
    <row r="89" spans="4:5" x14ac:dyDescent="0.2">
      <c r="D89" s="3"/>
      <c r="E89" s="4"/>
    </row>
    <row r="90" spans="4:5" x14ac:dyDescent="0.2">
      <c r="D90" s="3"/>
      <c r="E90" s="4"/>
    </row>
    <row r="91" spans="4:5" x14ac:dyDescent="0.2">
      <c r="D91" s="3"/>
      <c r="E91" s="4"/>
    </row>
    <row r="92" spans="4:5" x14ac:dyDescent="0.2">
      <c r="D92" s="3"/>
      <c r="E92" s="4"/>
    </row>
    <row r="93" spans="4:5" x14ac:dyDescent="0.2">
      <c r="D93" s="3"/>
      <c r="E93" s="4"/>
    </row>
    <row r="94" spans="4:5" x14ac:dyDescent="0.2">
      <c r="D94" s="3"/>
      <c r="E94" s="4"/>
    </row>
    <row r="95" spans="4:5" x14ac:dyDescent="0.2">
      <c r="D95" s="3"/>
      <c r="E95" s="4"/>
    </row>
    <row r="96" spans="4:5" x14ac:dyDescent="0.2">
      <c r="D96" s="3"/>
      <c r="E96" s="4"/>
    </row>
    <row r="97" spans="4:5" x14ac:dyDescent="0.2">
      <c r="D97" s="3"/>
      <c r="E97" s="4"/>
    </row>
    <row r="98" spans="4:5" x14ac:dyDescent="0.2">
      <c r="D98" s="3"/>
      <c r="E98" s="4"/>
    </row>
    <row r="99" spans="4:5" x14ac:dyDescent="0.2">
      <c r="D99" s="3"/>
      <c r="E99" s="4"/>
    </row>
    <row r="100" spans="4:5" x14ac:dyDescent="0.2">
      <c r="D100" s="3"/>
      <c r="E100" s="4"/>
    </row>
    <row r="101" spans="4:5" x14ac:dyDescent="0.2">
      <c r="D101" s="3"/>
      <c r="E101" s="4"/>
    </row>
    <row r="102" spans="4:5" x14ac:dyDescent="0.2">
      <c r="D102" s="3"/>
      <c r="E102" s="4"/>
    </row>
    <row r="103" spans="4:5" x14ac:dyDescent="0.2">
      <c r="D103" s="3"/>
      <c r="E103" s="4"/>
    </row>
    <row r="104" spans="4:5" x14ac:dyDescent="0.2">
      <c r="D104" s="3"/>
      <c r="E104" s="4"/>
    </row>
    <row r="105" spans="4:5" x14ac:dyDescent="0.2">
      <c r="D105" s="3"/>
      <c r="E105" s="4"/>
    </row>
    <row r="106" spans="4:5" x14ac:dyDescent="0.2">
      <c r="D106" s="3"/>
      <c r="E106" s="4"/>
    </row>
    <row r="107" spans="4:5" x14ac:dyDescent="0.2">
      <c r="D107" s="3"/>
      <c r="E107" s="4"/>
    </row>
    <row r="108" spans="4:5" x14ac:dyDescent="0.2">
      <c r="D108" s="3"/>
      <c r="E108" s="4"/>
    </row>
    <row r="109" spans="4:5" x14ac:dyDescent="0.2">
      <c r="D109" s="3"/>
      <c r="E109" s="4"/>
    </row>
    <row r="110" spans="4:5" x14ac:dyDescent="0.2">
      <c r="D110" s="3"/>
      <c r="E110" s="4"/>
    </row>
    <row r="111" spans="4:5" x14ac:dyDescent="0.2">
      <c r="D111" s="3"/>
      <c r="E111" s="4"/>
    </row>
    <row r="112" spans="4:5" x14ac:dyDescent="0.2">
      <c r="D112" s="3"/>
      <c r="E112" s="4"/>
    </row>
    <row r="113" spans="4:5" x14ac:dyDescent="0.2">
      <c r="D113" s="3"/>
      <c r="E113" s="4"/>
    </row>
    <row r="114" spans="4:5" x14ac:dyDescent="0.2">
      <c r="D114" s="3"/>
      <c r="E114" s="4"/>
    </row>
    <row r="115" spans="4:5" x14ac:dyDescent="0.2">
      <c r="D115" s="3"/>
      <c r="E115" s="4"/>
    </row>
    <row r="116" spans="4:5" x14ac:dyDescent="0.2">
      <c r="D116" s="3"/>
      <c r="E116" s="4"/>
    </row>
    <row r="117" spans="4:5" x14ac:dyDescent="0.2">
      <c r="D117" s="3"/>
      <c r="E117" s="4"/>
    </row>
    <row r="118" spans="4:5" x14ac:dyDescent="0.2">
      <c r="D118" s="3"/>
      <c r="E118" s="4"/>
    </row>
    <row r="119" spans="4:5" x14ac:dyDescent="0.2">
      <c r="D119" s="3"/>
      <c r="E119" s="4"/>
    </row>
    <row r="120" spans="4:5" x14ac:dyDescent="0.2">
      <c r="D120" s="3"/>
      <c r="E120" s="4"/>
    </row>
    <row r="121" spans="4:5" x14ac:dyDescent="0.2">
      <c r="D121" s="3"/>
      <c r="E121" s="4"/>
    </row>
    <row r="122" spans="4:5" x14ac:dyDescent="0.2">
      <c r="D122" s="3"/>
      <c r="E122" s="4"/>
    </row>
    <row r="123" spans="4:5" x14ac:dyDescent="0.2">
      <c r="D123" s="3"/>
      <c r="E123" s="4"/>
    </row>
    <row r="124" spans="4:5" x14ac:dyDescent="0.2">
      <c r="D124" s="3"/>
      <c r="E124" s="4"/>
    </row>
    <row r="125" spans="4:5" x14ac:dyDescent="0.2">
      <c r="D125" s="3"/>
      <c r="E125" s="4"/>
    </row>
    <row r="126" spans="4:5" x14ac:dyDescent="0.2">
      <c r="D126" s="3"/>
      <c r="E126" s="4"/>
    </row>
    <row r="127" spans="4:5" x14ac:dyDescent="0.2">
      <c r="D127" s="3"/>
      <c r="E127" s="4"/>
    </row>
    <row r="128" spans="4:5" x14ac:dyDescent="0.2">
      <c r="D128" s="3"/>
      <c r="E128" s="4"/>
    </row>
    <row r="129" spans="4:5" x14ac:dyDescent="0.2">
      <c r="D129" s="3"/>
      <c r="E129" s="4"/>
    </row>
    <row r="130" spans="4:5" x14ac:dyDescent="0.2">
      <c r="D130" s="3"/>
      <c r="E130" s="4"/>
    </row>
    <row r="131" spans="4:5" x14ac:dyDescent="0.2">
      <c r="D131" s="3"/>
      <c r="E131" s="4"/>
    </row>
    <row r="132" spans="4:5" x14ac:dyDescent="0.2">
      <c r="D132" s="3"/>
      <c r="E132" s="4"/>
    </row>
    <row r="133" spans="4:5" x14ac:dyDescent="0.2">
      <c r="D133" s="3"/>
      <c r="E133" s="4"/>
    </row>
    <row r="134" spans="4:5" x14ac:dyDescent="0.2">
      <c r="D134" s="3"/>
      <c r="E134" s="4"/>
    </row>
    <row r="135" spans="4:5" x14ac:dyDescent="0.2">
      <c r="D135" s="3"/>
      <c r="E135" s="4"/>
    </row>
    <row r="136" spans="4:5" x14ac:dyDescent="0.2">
      <c r="D136" s="3"/>
      <c r="E136" s="4"/>
    </row>
    <row r="137" spans="4:5" x14ac:dyDescent="0.2">
      <c r="D137" s="3"/>
      <c r="E137" s="4"/>
    </row>
    <row r="138" spans="4:5" x14ac:dyDescent="0.2">
      <c r="D138" s="3"/>
      <c r="E138" s="4"/>
    </row>
    <row r="139" spans="4:5" x14ac:dyDescent="0.2">
      <c r="D139" s="3"/>
      <c r="E139" s="4"/>
    </row>
    <row r="140" spans="4:5" x14ac:dyDescent="0.2">
      <c r="D140" s="3"/>
      <c r="E140" s="4"/>
    </row>
    <row r="141" spans="4:5" x14ac:dyDescent="0.2">
      <c r="D141" s="3"/>
      <c r="E141" s="4"/>
    </row>
    <row r="142" spans="4:5" x14ac:dyDescent="0.2">
      <c r="D142" s="3"/>
      <c r="E142" s="4"/>
    </row>
    <row r="143" spans="4:5" x14ac:dyDescent="0.2">
      <c r="D143" s="3"/>
      <c r="E143" s="4"/>
    </row>
    <row r="144" spans="4:5" x14ac:dyDescent="0.2">
      <c r="D144" s="3"/>
      <c r="E144" s="4"/>
    </row>
    <row r="145" spans="4:5" x14ac:dyDescent="0.2">
      <c r="D145" s="3"/>
      <c r="E145" s="4"/>
    </row>
    <row r="146" spans="4:5" x14ac:dyDescent="0.2">
      <c r="D146" s="3"/>
      <c r="E146" s="4"/>
    </row>
    <row r="147" spans="4:5" x14ac:dyDescent="0.2">
      <c r="D147" s="3"/>
      <c r="E147" s="4"/>
    </row>
    <row r="148" spans="4:5" x14ac:dyDescent="0.2">
      <c r="D148" s="3"/>
      <c r="E148" s="4"/>
    </row>
    <row r="149" spans="4:5" x14ac:dyDescent="0.2">
      <c r="D149" s="3"/>
      <c r="E149" s="4"/>
    </row>
    <row r="150" spans="4:5" x14ac:dyDescent="0.2">
      <c r="D150" s="3"/>
      <c r="E150" s="4"/>
    </row>
    <row r="151" spans="4:5" x14ac:dyDescent="0.2">
      <c r="D151" s="3"/>
      <c r="E151" s="4"/>
    </row>
    <row r="152" spans="4:5" x14ac:dyDescent="0.2">
      <c r="D152" s="3"/>
      <c r="E152" s="4"/>
    </row>
    <row r="153" spans="4:5" x14ac:dyDescent="0.2">
      <c r="D153" s="3"/>
      <c r="E153" s="4"/>
    </row>
    <row r="154" spans="4:5" x14ac:dyDescent="0.2">
      <c r="D154" s="3"/>
      <c r="E154" s="4"/>
    </row>
    <row r="155" spans="4:5" x14ac:dyDescent="0.2">
      <c r="D155" s="3"/>
      <c r="E155" s="4"/>
    </row>
    <row r="156" spans="4:5" x14ac:dyDescent="0.2">
      <c r="D156" s="3"/>
      <c r="E156" s="4"/>
    </row>
    <row r="157" spans="4:5" x14ac:dyDescent="0.2">
      <c r="D157" s="3"/>
      <c r="E157" s="4"/>
    </row>
    <row r="158" spans="4:5" x14ac:dyDescent="0.2">
      <c r="D158" s="3"/>
      <c r="E158" s="4"/>
    </row>
    <row r="159" spans="4:5" x14ac:dyDescent="0.2">
      <c r="D159" s="3"/>
      <c r="E159" s="4"/>
    </row>
    <row r="160" spans="4:5" x14ac:dyDescent="0.2">
      <c r="D160" s="3"/>
      <c r="E160" s="4"/>
    </row>
    <row r="161" spans="4:5" x14ac:dyDescent="0.2">
      <c r="D161" s="3"/>
      <c r="E161" s="4"/>
    </row>
    <row r="162" spans="4:5" x14ac:dyDescent="0.2">
      <c r="D162" s="3"/>
      <c r="E162" s="4"/>
    </row>
    <row r="163" spans="4:5" x14ac:dyDescent="0.2">
      <c r="D163" s="3"/>
      <c r="E163" s="4"/>
    </row>
    <row r="164" spans="4:5" x14ac:dyDescent="0.2">
      <c r="D164" s="3"/>
      <c r="E164" s="4"/>
    </row>
    <row r="165" spans="4:5" x14ac:dyDescent="0.2">
      <c r="D165" s="3"/>
      <c r="E165" s="4"/>
    </row>
    <row r="166" spans="4:5" x14ac:dyDescent="0.2">
      <c r="D166" s="3"/>
      <c r="E166" s="4"/>
    </row>
    <row r="167" spans="4:5" x14ac:dyDescent="0.2">
      <c r="D167" s="3"/>
      <c r="E167" s="4"/>
    </row>
    <row r="168" spans="4:5" x14ac:dyDescent="0.2">
      <c r="D168" s="3"/>
      <c r="E168" s="4"/>
    </row>
    <row r="169" spans="4:5" x14ac:dyDescent="0.2">
      <c r="D169" s="3"/>
      <c r="E169" s="4"/>
    </row>
    <row r="170" spans="4:5" x14ac:dyDescent="0.2">
      <c r="D170" s="3"/>
      <c r="E170" s="4"/>
    </row>
    <row r="171" spans="4:5" x14ac:dyDescent="0.2">
      <c r="D171" s="3"/>
      <c r="E171" s="4"/>
    </row>
    <row r="172" spans="4:5" x14ac:dyDescent="0.2">
      <c r="D172" s="3"/>
      <c r="E172" s="4"/>
    </row>
    <row r="173" spans="4:5" x14ac:dyDescent="0.2">
      <c r="D173" s="3"/>
      <c r="E173" s="4"/>
    </row>
    <row r="174" spans="4:5" x14ac:dyDescent="0.2">
      <c r="D174" s="3"/>
      <c r="E174" s="4"/>
    </row>
    <row r="175" spans="4:5" x14ac:dyDescent="0.2">
      <c r="D175" s="3"/>
      <c r="E175" s="4"/>
    </row>
    <row r="176" spans="4:5" x14ac:dyDescent="0.2">
      <c r="D176" s="3"/>
      <c r="E176" s="4"/>
    </row>
    <row r="177" spans="4:5" x14ac:dyDescent="0.2">
      <c r="D177" s="3"/>
      <c r="E177" s="4"/>
    </row>
    <row r="178" spans="4:5" x14ac:dyDescent="0.2">
      <c r="D178" s="3"/>
      <c r="E178" s="4"/>
    </row>
    <row r="179" spans="4:5" x14ac:dyDescent="0.2">
      <c r="D179" s="3"/>
      <c r="E179" s="4"/>
    </row>
    <row r="180" spans="4:5" x14ac:dyDescent="0.2">
      <c r="D180" s="3"/>
      <c r="E180" s="4"/>
    </row>
    <row r="181" spans="4:5" x14ac:dyDescent="0.2">
      <c r="D181" s="3"/>
      <c r="E181" s="4"/>
    </row>
    <row r="182" spans="4:5" x14ac:dyDescent="0.2">
      <c r="D182" s="3"/>
      <c r="E182" s="4"/>
    </row>
    <row r="183" spans="4:5" x14ac:dyDescent="0.2">
      <c r="D183" s="3"/>
      <c r="E183" s="4"/>
    </row>
    <row r="184" spans="4:5" x14ac:dyDescent="0.2">
      <c r="D184" s="3"/>
      <c r="E184" s="4"/>
    </row>
    <row r="185" spans="4:5" x14ac:dyDescent="0.2">
      <c r="D185" s="3"/>
      <c r="E185" s="4"/>
    </row>
    <row r="186" spans="4:5" x14ac:dyDescent="0.2">
      <c r="D186" s="3"/>
      <c r="E186" s="4"/>
    </row>
    <row r="187" spans="4:5" x14ac:dyDescent="0.2">
      <c r="D187" s="3"/>
      <c r="E187" s="4"/>
    </row>
    <row r="188" spans="4:5" x14ac:dyDescent="0.2">
      <c r="D188" s="3"/>
      <c r="E188" s="4"/>
    </row>
    <row r="189" spans="4:5" x14ac:dyDescent="0.2">
      <c r="D189" s="3"/>
      <c r="E189" s="4"/>
    </row>
    <row r="190" spans="4:5" x14ac:dyDescent="0.2">
      <c r="D190" s="3"/>
      <c r="E190" s="4"/>
    </row>
    <row r="191" spans="4:5" x14ac:dyDescent="0.2">
      <c r="D191" s="3"/>
      <c r="E191" s="4"/>
    </row>
    <row r="192" spans="4:5" x14ac:dyDescent="0.2">
      <c r="D192" s="3"/>
      <c r="E192" s="4"/>
    </row>
    <row r="193" spans="4:5" x14ac:dyDescent="0.2">
      <c r="D193" s="3"/>
      <c r="E193" s="4"/>
    </row>
    <row r="194" spans="4:5" x14ac:dyDescent="0.2">
      <c r="D194" s="3"/>
      <c r="E194" s="4"/>
    </row>
    <row r="195" spans="4:5" x14ac:dyDescent="0.2">
      <c r="D195" s="3"/>
      <c r="E195" s="4"/>
    </row>
    <row r="196" spans="4:5" x14ac:dyDescent="0.2">
      <c r="D196" s="3"/>
      <c r="E196" s="4"/>
    </row>
    <row r="197" spans="4:5" x14ac:dyDescent="0.2">
      <c r="D197" s="3"/>
      <c r="E197" s="4"/>
    </row>
    <row r="198" spans="4:5" x14ac:dyDescent="0.2">
      <c r="D198" s="3"/>
      <c r="E198" s="4"/>
    </row>
    <row r="199" spans="4:5" x14ac:dyDescent="0.2">
      <c r="D199" s="3"/>
      <c r="E199" s="4"/>
    </row>
    <row r="200" spans="4:5" x14ac:dyDescent="0.2">
      <c r="D200" s="3"/>
      <c r="E200" s="4"/>
    </row>
    <row r="201" spans="4:5" x14ac:dyDescent="0.2">
      <c r="D201" s="3"/>
      <c r="E201" s="4"/>
    </row>
    <row r="202" spans="4:5" x14ac:dyDescent="0.2">
      <c r="D202" s="3"/>
      <c r="E202" s="4"/>
    </row>
    <row r="203" spans="4:5" x14ac:dyDescent="0.2">
      <c r="D203" s="3"/>
      <c r="E203" s="4"/>
    </row>
    <row r="204" spans="4:5" x14ac:dyDescent="0.2">
      <c r="D204" s="3"/>
      <c r="E204" s="4"/>
    </row>
    <row r="205" spans="4:5" x14ac:dyDescent="0.2">
      <c r="D205" s="3"/>
      <c r="E205" s="4"/>
    </row>
    <row r="206" spans="4:5" x14ac:dyDescent="0.2">
      <c r="D206" s="3"/>
      <c r="E206" s="4"/>
    </row>
    <row r="207" spans="4:5" x14ac:dyDescent="0.2">
      <c r="D207" s="3"/>
      <c r="E207" s="4"/>
    </row>
    <row r="208" spans="4:5" x14ac:dyDescent="0.2">
      <c r="D208" s="3"/>
      <c r="E208" s="4"/>
    </row>
    <row r="209" spans="4:5" x14ac:dyDescent="0.2">
      <c r="D209" s="3"/>
      <c r="E209" s="4"/>
    </row>
    <row r="210" spans="4:5" x14ac:dyDescent="0.2">
      <c r="D210" s="3"/>
      <c r="E210" s="4"/>
    </row>
    <row r="211" spans="4:5" x14ac:dyDescent="0.2">
      <c r="D211" s="3"/>
      <c r="E211" s="4"/>
    </row>
    <row r="212" spans="4:5" x14ac:dyDescent="0.2">
      <c r="D212" s="3"/>
      <c r="E212" s="4"/>
    </row>
    <row r="213" spans="4:5" x14ac:dyDescent="0.2">
      <c r="D213" s="3"/>
      <c r="E213" s="4"/>
    </row>
    <row r="214" spans="4:5" x14ac:dyDescent="0.2">
      <c r="D214" s="3"/>
      <c r="E214" s="4"/>
    </row>
    <row r="215" spans="4:5" x14ac:dyDescent="0.2">
      <c r="D215" s="3"/>
      <c r="E215" s="4"/>
    </row>
    <row r="216" spans="4:5" x14ac:dyDescent="0.2">
      <c r="D216" s="3"/>
      <c r="E216" s="4"/>
    </row>
    <row r="217" spans="4:5" x14ac:dyDescent="0.2">
      <c r="D217" s="3"/>
      <c r="E217" s="4"/>
    </row>
    <row r="218" spans="4:5" x14ac:dyDescent="0.2">
      <c r="D218" s="3"/>
      <c r="E218" s="4"/>
    </row>
    <row r="219" spans="4:5" x14ac:dyDescent="0.2">
      <c r="D219" s="3"/>
      <c r="E219" s="4"/>
    </row>
    <row r="220" spans="4:5" x14ac:dyDescent="0.2">
      <c r="D220" s="3"/>
      <c r="E220" s="4"/>
    </row>
    <row r="221" spans="4:5" x14ac:dyDescent="0.2">
      <c r="D221" s="3"/>
      <c r="E221" s="4"/>
    </row>
    <row r="222" spans="4:5" x14ac:dyDescent="0.2">
      <c r="D222" s="3"/>
      <c r="E222" s="4"/>
    </row>
    <row r="223" spans="4:5" x14ac:dyDescent="0.2">
      <c r="D223" s="3"/>
      <c r="E223" s="4"/>
    </row>
    <row r="224" spans="4:5" x14ac:dyDescent="0.2">
      <c r="D224" s="3"/>
      <c r="E224" s="4"/>
    </row>
    <row r="225" spans="4:5" x14ac:dyDescent="0.2">
      <c r="D225" s="3"/>
      <c r="E225" s="4"/>
    </row>
    <row r="226" spans="4:5" x14ac:dyDescent="0.2">
      <c r="D226" s="3"/>
      <c r="E226" s="4"/>
    </row>
    <row r="227" spans="4:5" x14ac:dyDescent="0.2">
      <c r="D227" s="3"/>
      <c r="E227" s="4"/>
    </row>
    <row r="228" spans="4:5" x14ac:dyDescent="0.2">
      <c r="D228" s="3"/>
      <c r="E228" s="4"/>
    </row>
    <row r="229" spans="4:5" x14ac:dyDescent="0.2">
      <c r="D229" s="3"/>
      <c r="E229" s="4"/>
    </row>
    <row r="230" spans="4:5" x14ac:dyDescent="0.2">
      <c r="D230" s="3"/>
      <c r="E230" s="4"/>
    </row>
    <row r="231" spans="4:5" x14ac:dyDescent="0.2">
      <c r="D231" s="3"/>
      <c r="E231" s="4"/>
    </row>
    <row r="232" spans="4:5" x14ac:dyDescent="0.2">
      <c r="D232" s="3"/>
      <c r="E232" s="4"/>
    </row>
    <row r="233" spans="4:5" x14ac:dyDescent="0.2">
      <c r="D233" s="3"/>
      <c r="E233" s="4"/>
    </row>
    <row r="234" spans="4:5" x14ac:dyDescent="0.2">
      <c r="D234" s="3"/>
      <c r="E234" s="4"/>
    </row>
    <row r="235" spans="4:5" x14ac:dyDescent="0.2">
      <c r="D235" s="3"/>
      <c r="E235" s="4"/>
    </row>
    <row r="236" spans="4:5" x14ac:dyDescent="0.2">
      <c r="D236" s="3"/>
      <c r="E236" s="4"/>
    </row>
    <row r="237" spans="4:5" x14ac:dyDescent="0.2">
      <c r="D237" s="3"/>
      <c r="E237" s="4"/>
    </row>
    <row r="238" spans="4:5" x14ac:dyDescent="0.2">
      <c r="D238" s="3"/>
      <c r="E238" s="4"/>
    </row>
    <row r="239" spans="4:5" x14ac:dyDescent="0.2">
      <c r="D239" s="3"/>
      <c r="E239" s="4"/>
    </row>
    <row r="240" spans="4:5" x14ac:dyDescent="0.2">
      <c r="D240" s="3"/>
      <c r="E240" s="4"/>
    </row>
    <row r="241" spans="4:5" x14ac:dyDescent="0.2">
      <c r="D241" s="3"/>
      <c r="E241" s="4"/>
    </row>
    <row r="242" spans="4:5" x14ac:dyDescent="0.2">
      <c r="D242" s="3"/>
      <c r="E242" s="4"/>
    </row>
    <row r="243" spans="4:5" x14ac:dyDescent="0.2">
      <c r="D243" s="3"/>
      <c r="E243" s="4"/>
    </row>
    <row r="244" spans="4:5" x14ac:dyDescent="0.2">
      <c r="D244" s="3"/>
      <c r="E244" s="4"/>
    </row>
    <row r="245" spans="4:5" x14ac:dyDescent="0.2">
      <c r="D245" s="3"/>
      <c r="E245" s="4"/>
    </row>
    <row r="246" spans="4:5" x14ac:dyDescent="0.2">
      <c r="D246" s="3"/>
      <c r="E246" s="4"/>
    </row>
    <row r="247" spans="4:5" x14ac:dyDescent="0.2">
      <c r="D247" s="3"/>
      <c r="E247" s="4"/>
    </row>
    <row r="248" spans="4:5" x14ac:dyDescent="0.2">
      <c r="D248" s="3"/>
      <c r="E248" s="4"/>
    </row>
    <row r="249" spans="4:5" x14ac:dyDescent="0.2">
      <c r="D249" s="3"/>
      <c r="E249" s="4"/>
    </row>
    <row r="250" spans="4:5" x14ac:dyDescent="0.2">
      <c r="D250" s="3"/>
      <c r="E250" s="4"/>
    </row>
    <row r="251" spans="4:5" x14ac:dyDescent="0.2">
      <c r="D251" s="3"/>
      <c r="E251" s="4"/>
    </row>
    <row r="252" spans="4:5" x14ac:dyDescent="0.2">
      <c r="D252" s="3"/>
      <c r="E252" s="4"/>
    </row>
    <row r="253" spans="4:5" x14ac:dyDescent="0.2">
      <c r="D253" s="3"/>
      <c r="E253" s="4"/>
    </row>
    <row r="254" spans="4:5" x14ac:dyDescent="0.2">
      <c r="D254" s="3"/>
      <c r="E254" s="4"/>
    </row>
    <row r="255" spans="4:5" x14ac:dyDescent="0.2">
      <c r="D255" s="3"/>
      <c r="E255" s="4"/>
    </row>
    <row r="256" spans="4:5" x14ac:dyDescent="0.2">
      <c r="D256" s="3"/>
      <c r="E256" s="4"/>
    </row>
    <row r="257" spans="4:5" x14ac:dyDescent="0.2">
      <c r="D257" s="3"/>
      <c r="E257" s="4"/>
    </row>
    <row r="258" spans="4:5" x14ac:dyDescent="0.2">
      <c r="D258" s="3"/>
      <c r="E258" s="4"/>
    </row>
    <row r="259" spans="4:5" x14ac:dyDescent="0.2">
      <c r="D259" s="3"/>
      <c r="E259" s="4"/>
    </row>
    <row r="260" spans="4:5" x14ac:dyDescent="0.2">
      <c r="D260" s="3"/>
      <c r="E260" s="4"/>
    </row>
    <row r="261" spans="4:5" x14ac:dyDescent="0.2">
      <c r="D261" s="3"/>
      <c r="E261" s="4"/>
    </row>
    <row r="262" spans="4:5" x14ac:dyDescent="0.2">
      <c r="D262" s="3"/>
      <c r="E262" s="4"/>
    </row>
    <row r="263" spans="4:5" x14ac:dyDescent="0.2">
      <c r="D263" s="3"/>
      <c r="E263" s="4"/>
    </row>
    <row r="264" spans="4:5" x14ac:dyDescent="0.2">
      <c r="D264" s="3"/>
      <c r="E264" s="4"/>
    </row>
    <row r="265" spans="4:5" x14ac:dyDescent="0.2">
      <c r="D265" s="3"/>
      <c r="E265" s="4"/>
    </row>
    <row r="266" spans="4:5" x14ac:dyDescent="0.2">
      <c r="D266" s="3"/>
      <c r="E266" s="4"/>
    </row>
    <row r="267" spans="4:5" x14ac:dyDescent="0.2">
      <c r="D267" s="3"/>
      <c r="E267" s="4"/>
    </row>
    <row r="268" spans="4:5" x14ac:dyDescent="0.2">
      <c r="D268" s="3"/>
      <c r="E268" s="4"/>
    </row>
    <row r="269" spans="4:5" x14ac:dyDescent="0.2">
      <c r="D269" s="3"/>
      <c r="E269" s="4"/>
    </row>
    <row r="270" spans="4:5" x14ac:dyDescent="0.2">
      <c r="D270" s="3"/>
      <c r="E270" s="4"/>
    </row>
    <row r="271" spans="4:5" x14ac:dyDescent="0.2">
      <c r="D271" s="3"/>
      <c r="E271" s="4"/>
    </row>
    <row r="272" spans="4:5" x14ac:dyDescent="0.2">
      <c r="D272" s="3"/>
      <c r="E272" s="4"/>
    </row>
    <row r="273" spans="4:5" x14ac:dyDescent="0.2">
      <c r="D273" s="3"/>
      <c r="E273" s="4"/>
    </row>
    <row r="274" spans="4:5" x14ac:dyDescent="0.2">
      <c r="D274" s="3"/>
      <c r="E274" s="4"/>
    </row>
    <row r="275" spans="4:5" x14ac:dyDescent="0.2">
      <c r="D275" s="3"/>
      <c r="E275" s="4"/>
    </row>
    <row r="276" spans="4:5" x14ac:dyDescent="0.2">
      <c r="D276" s="3"/>
      <c r="E276" s="4"/>
    </row>
    <row r="277" spans="4:5" x14ac:dyDescent="0.2">
      <c r="D277" s="3"/>
      <c r="E277" s="4"/>
    </row>
    <row r="278" spans="4:5" x14ac:dyDescent="0.2">
      <c r="D278" s="3"/>
      <c r="E278" s="4"/>
    </row>
    <row r="279" spans="4:5" x14ac:dyDescent="0.2">
      <c r="D279" s="3"/>
      <c r="E279" s="4"/>
    </row>
    <row r="280" spans="4:5" x14ac:dyDescent="0.2">
      <c r="D280" s="3"/>
      <c r="E280" s="4"/>
    </row>
    <row r="281" spans="4:5" x14ac:dyDescent="0.2">
      <c r="D281" s="3"/>
      <c r="E281" s="4"/>
    </row>
    <row r="282" spans="4:5" x14ac:dyDescent="0.2">
      <c r="D282" s="3"/>
      <c r="E282" s="4"/>
    </row>
    <row r="283" spans="4:5" x14ac:dyDescent="0.2">
      <c r="D283" s="3"/>
      <c r="E283" s="4"/>
    </row>
    <row r="284" spans="4:5" x14ac:dyDescent="0.2">
      <c r="D284" s="3"/>
      <c r="E284" s="4"/>
    </row>
    <row r="285" spans="4:5" x14ac:dyDescent="0.2">
      <c r="D285" s="3"/>
      <c r="E285" s="4"/>
    </row>
    <row r="286" spans="4:5" x14ac:dyDescent="0.2">
      <c r="D286" s="3"/>
      <c r="E286" s="4"/>
    </row>
    <row r="287" spans="4:5" x14ac:dyDescent="0.2">
      <c r="D287" s="3"/>
      <c r="E287" s="4"/>
    </row>
    <row r="288" spans="4:5" x14ac:dyDescent="0.2">
      <c r="D288" s="3"/>
    </row>
    <row r="289" spans="4:4" x14ac:dyDescent="0.2">
      <c r="D289" s="3"/>
    </row>
    <row r="290" spans="4:4" x14ac:dyDescent="0.2">
      <c r="D290" s="3"/>
    </row>
    <row r="291" spans="4:4" x14ac:dyDescent="0.2">
      <c r="D291" s="3"/>
    </row>
    <row r="292" spans="4:4" x14ac:dyDescent="0.2">
      <c r="D292" s="3"/>
    </row>
    <row r="293" spans="4:4" x14ac:dyDescent="0.2">
      <c r="D293" s="3"/>
    </row>
    <row r="294" spans="4:4" x14ac:dyDescent="0.2">
      <c r="D294" s="3"/>
    </row>
    <row r="295" spans="4:4" x14ac:dyDescent="0.2">
      <c r="D295" s="3"/>
    </row>
    <row r="296" spans="4:4" x14ac:dyDescent="0.2">
      <c r="D296" s="3"/>
    </row>
    <row r="297" spans="4:4" x14ac:dyDescent="0.2">
      <c r="D297" s="3"/>
    </row>
    <row r="298" spans="4:4" x14ac:dyDescent="0.2">
      <c r="D298" s="3"/>
    </row>
    <row r="299" spans="4:4" x14ac:dyDescent="0.2">
      <c r="D299" s="3"/>
    </row>
    <row r="300" spans="4:4" x14ac:dyDescent="0.2">
      <c r="D300" s="3"/>
    </row>
    <row r="301" spans="4:4" x14ac:dyDescent="0.2">
      <c r="D301" s="3"/>
    </row>
    <row r="302" spans="4:4" x14ac:dyDescent="0.2">
      <c r="D302" s="3"/>
    </row>
    <row r="303" spans="4:4" x14ac:dyDescent="0.2">
      <c r="D303" s="3"/>
    </row>
    <row r="304" spans="4:4" x14ac:dyDescent="0.2">
      <c r="D304" s="3"/>
    </row>
    <row r="305" spans="4:4" x14ac:dyDescent="0.2">
      <c r="D305" s="3"/>
    </row>
    <row r="306" spans="4:4" x14ac:dyDescent="0.2">
      <c r="D306" s="3"/>
    </row>
    <row r="307" spans="4:4" x14ac:dyDescent="0.2">
      <c r="D307" s="3"/>
    </row>
    <row r="308" spans="4:4" x14ac:dyDescent="0.2">
      <c r="D308" s="3"/>
    </row>
    <row r="309" spans="4:4" x14ac:dyDescent="0.2">
      <c r="D309" s="3"/>
    </row>
    <row r="310" spans="4:4" x14ac:dyDescent="0.2">
      <c r="D310" s="3"/>
    </row>
    <row r="311" spans="4:4" x14ac:dyDescent="0.2">
      <c r="D311" s="3"/>
    </row>
    <row r="312" spans="4:4" x14ac:dyDescent="0.2">
      <c r="D312" s="3"/>
    </row>
    <row r="313" spans="4:4" x14ac:dyDescent="0.2">
      <c r="D313" s="3"/>
    </row>
    <row r="314" spans="4:4" x14ac:dyDescent="0.2">
      <c r="D314" s="3"/>
    </row>
    <row r="315" spans="4:4" x14ac:dyDescent="0.2">
      <c r="D315" s="3"/>
    </row>
    <row r="316" spans="4:4" x14ac:dyDescent="0.2">
      <c r="D316" s="3"/>
    </row>
    <row r="317" spans="4:4" x14ac:dyDescent="0.2">
      <c r="D317" s="3"/>
    </row>
    <row r="318" spans="4:4" x14ac:dyDescent="0.2">
      <c r="D318" s="3"/>
    </row>
    <row r="319" spans="4:4" x14ac:dyDescent="0.2">
      <c r="D319" s="3"/>
    </row>
    <row r="320" spans="4:4" x14ac:dyDescent="0.2">
      <c r="D320" s="3"/>
    </row>
    <row r="321" spans="4:4" x14ac:dyDescent="0.2">
      <c r="D321" s="3"/>
    </row>
    <row r="322" spans="4:4" x14ac:dyDescent="0.2">
      <c r="D322" s="3"/>
    </row>
    <row r="323" spans="4:4" x14ac:dyDescent="0.2">
      <c r="D323" s="3"/>
    </row>
    <row r="324" spans="4:4" x14ac:dyDescent="0.2">
      <c r="D324" s="3"/>
    </row>
    <row r="325" spans="4:4" x14ac:dyDescent="0.2">
      <c r="D325" s="3"/>
    </row>
    <row r="326" spans="4:4" x14ac:dyDescent="0.2">
      <c r="D326" s="3"/>
    </row>
    <row r="327" spans="4:4" x14ac:dyDescent="0.2">
      <c r="D327" s="3"/>
    </row>
    <row r="328" spans="4:4" x14ac:dyDescent="0.2">
      <c r="D328" s="3"/>
    </row>
    <row r="329" spans="4:4" x14ac:dyDescent="0.2">
      <c r="D329" s="3"/>
    </row>
    <row r="330" spans="4:4" x14ac:dyDescent="0.2">
      <c r="D330" s="3"/>
    </row>
    <row r="331" spans="4:4" x14ac:dyDescent="0.2">
      <c r="D331" s="3"/>
    </row>
    <row r="332" spans="4:4" x14ac:dyDescent="0.2">
      <c r="D332" s="3"/>
    </row>
    <row r="333" spans="4:4" x14ac:dyDescent="0.2">
      <c r="D333" s="3"/>
    </row>
    <row r="334" spans="4:4" x14ac:dyDescent="0.2">
      <c r="D334" s="3"/>
    </row>
    <row r="335" spans="4:4" x14ac:dyDescent="0.2">
      <c r="D335" s="3"/>
    </row>
    <row r="336" spans="4:4" x14ac:dyDescent="0.2">
      <c r="D336" s="3"/>
    </row>
    <row r="337" spans="4:4" x14ac:dyDescent="0.2">
      <c r="D337" s="3"/>
    </row>
    <row r="338" spans="4:4" x14ac:dyDescent="0.2">
      <c r="D338" s="3"/>
    </row>
    <row r="339" spans="4:4" x14ac:dyDescent="0.2">
      <c r="D339" s="3"/>
    </row>
    <row r="340" spans="4:4" x14ac:dyDescent="0.2">
      <c r="D340" s="3"/>
    </row>
    <row r="341" spans="4:4" x14ac:dyDescent="0.2">
      <c r="D341" s="3"/>
    </row>
    <row r="342" spans="4:4" x14ac:dyDescent="0.2">
      <c r="D342" s="3"/>
    </row>
    <row r="343" spans="4:4" x14ac:dyDescent="0.2">
      <c r="D343" s="3"/>
    </row>
    <row r="344" spans="4:4" x14ac:dyDescent="0.2">
      <c r="D344" s="3"/>
    </row>
    <row r="345" spans="4:4" x14ac:dyDescent="0.2">
      <c r="D345" s="3"/>
    </row>
    <row r="346" spans="4:4" x14ac:dyDescent="0.2">
      <c r="D346" s="3"/>
    </row>
    <row r="347" spans="4:4" x14ac:dyDescent="0.2">
      <c r="D347" s="3"/>
    </row>
    <row r="348" spans="4:4" x14ac:dyDescent="0.2">
      <c r="D348" s="3"/>
    </row>
    <row r="349" spans="4:4" x14ac:dyDescent="0.2">
      <c r="D349" s="3"/>
    </row>
    <row r="350" spans="4:4" x14ac:dyDescent="0.2">
      <c r="D350" s="3"/>
    </row>
    <row r="351" spans="4:4" x14ac:dyDescent="0.2">
      <c r="D351" s="3"/>
    </row>
    <row r="352" spans="4:4" x14ac:dyDescent="0.2">
      <c r="D352" s="3"/>
    </row>
    <row r="353" spans="4:4" x14ac:dyDescent="0.2">
      <c r="D353" s="3"/>
    </row>
    <row r="354" spans="4:4" x14ac:dyDescent="0.2">
      <c r="D354" s="3"/>
    </row>
    <row r="355" spans="4:4" x14ac:dyDescent="0.2">
      <c r="D355" s="3"/>
    </row>
    <row r="356" spans="4:4" x14ac:dyDescent="0.2">
      <c r="D356" s="3"/>
    </row>
    <row r="357" spans="4:4" x14ac:dyDescent="0.2">
      <c r="D357" s="3"/>
    </row>
    <row r="358" spans="4:4" x14ac:dyDescent="0.2">
      <c r="D358" s="3"/>
    </row>
    <row r="359" spans="4:4" x14ac:dyDescent="0.2">
      <c r="D359" s="3"/>
    </row>
    <row r="360" spans="4:4" x14ac:dyDescent="0.2">
      <c r="D360" s="3"/>
    </row>
    <row r="361" spans="4:4" x14ac:dyDescent="0.2">
      <c r="D361" s="3"/>
    </row>
    <row r="362" spans="4:4" x14ac:dyDescent="0.2">
      <c r="D362" s="3"/>
    </row>
    <row r="363" spans="4:4" x14ac:dyDescent="0.2">
      <c r="D363" s="3"/>
    </row>
    <row r="364" spans="4:4" x14ac:dyDescent="0.2">
      <c r="D364" s="3"/>
    </row>
  </sheetData>
  <mergeCells count="36">
    <mergeCell ref="I8:J8"/>
    <mergeCell ref="A1:J1"/>
    <mergeCell ref="A2:J2"/>
    <mergeCell ref="A3:C3"/>
    <mergeCell ref="D3:G3"/>
    <mergeCell ref="I3:J3"/>
    <mergeCell ref="A4:J4"/>
    <mergeCell ref="L4:O4"/>
    <mergeCell ref="G5:H5"/>
    <mergeCell ref="I5:J5"/>
    <mergeCell ref="I6:J6"/>
    <mergeCell ref="I7:J7"/>
    <mergeCell ref="I20:J20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L36:N36"/>
    <mergeCell ref="I21:J21"/>
    <mergeCell ref="I22:J22"/>
    <mergeCell ref="I23:J23"/>
    <mergeCell ref="I24:J24"/>
    <mergeCell ref="I25:J25"/>
    <mergeCell ref="I26:J26"/>
    <mergeCell ref="F27:H27"/>
    <mergeCell ref="I27:J27"/>
    <mergeCell ref="D30:J30"/>
    <mergeCell ref="D31:J33"/>
    <mergeCell ref="A36:H36"/>
  </mergeCells>
  <pageMargins left="0.75" right="0.75" top="1" bottom="1.25" header="0.5" footer="0.5"/>
  <pageSetup scale="7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837D4-BAD4-462D-BCF8-E553E8ACFD86}">
  <dimension ref="A1:T364"/>
  <sheetViews>
    <sheetView showGridLines="0" zoomScaleNormal="100" workbookViewId="0">
      <selection activeCell="B51" sqref="B51"/>
    </sheetView>
  </sheetViews>
  <sheetFormatPr defaultRowHeight="12.75" x14ac:dyDescent="0.2"/>
  <cols>
    <col min="1" max="1" width="28.5703125" bestFit="1" customWidth="1"/>
    <col min="2" max="2" width="11.85546875" customWidth="1"/>
    <col min="3" max="3" width="12.85546875" customWidth="1"/>
    <col min="4" max="4" width="11.140625" customWidth="1"/>
    <col min="5" max="5" width="9.140625" customWidth="1"/>
    <col min="6" max="6" width="12" customWidth="1"/>
    <col min="7" max="7" width="6.28515625" customWidth="1"/>
    <col min="8" max="8" width="7.85546875" customWidth="1"/>
    <col min="9" max="9" width="10.85546875" customWidth="1"/>
    <col min="10" max="10" width="10" customWidth="1"/>
    <col min="11" max="11" width="16.28515625" customWidth="1"/>
    <col min="12" max="12" width="15.28515625" style="2" hidden="1" customWidth="1"/>
    <col min="13" max="14" width="11.42578125" hidden="1" customWidth="1"/>
    <col min="15" max="15" width="12.140625" hidden="1" customWidth="1"/>
    <col min="17" max="17" width="10.42578125" customWidth="1"/>
  </cols>
  <sheetData>
    <row r="1" spans="1:20" ht="20.25" x14ac:dyDescent="0.3">
      <c r="A1" s="179" t="s">
        <v>38</v>
      </c>
      <c r="B1" s="179"/>
      <c r="C1" s="179"/>
      <c r="D1" s="179"/>
      <c r="E1" s="179"/>
      <c r="F1" s="179"/>
      <c r="G1" s="179"/>
      <c r="H1" s="179"/>
      <c r="I1" s="179"/>
      <c r="J1" s="180"/>
    </row>
    <row r="2" spans="1:20" ht="13.5" thickBot="1" x14ac:dyDescent="0.25">
      <c r="A2" s="185" t="s">
        <v>39</v>
      </c>
      <c r="B2" s="185"/>
      <c r="C2" s="185"/>
      <c r="D2" s="185"/>
      <c r="E2" s="185"/>
      <c r="F2" s="185"/>
      <c r="G2" s="185"/>
      <c r="H2" s="185"/>
      <c r="I2" s="185"/>
      <c r="J2" s="186"/>
    </row>
    <row r="3" spans="1:20" ht="13.5" thickBot="1" x14ac:dyDescent="0.25">
      <c r="A3" s="151" t="s">
        <v>40</v>
      </c>
      <c r="B3" s="151"/>
      <c r="C3" s="151"/>
      <c r="D3" s="154" t="s">
        <v>78</v>
      </c>
      <c r="E3" s="155"/>
      <c r="F3" s="155"/>
      <c r="G3" s="156"/>
      <c r="H3" s="31" t="s">
        <v>41</v>
      </c>
      <c r="I3" s="157">
        <v>45873</v>
      </c>
      <c r="J3" s="158"/>
    </row>
    <row r="4" spans="1:20" ht="13.5" thickBot="1" x14ac:dyDescent="0.25">
      <c r="A4" s="181" t="s">
        <v>23</v>
      </c>
      <c r="B4" s="182"/>
      <c r="C4" s="182"/>
      <c r="D4" s="182"/>
      <c r="E4" s="182"/>
      <c r="F4" s="182"/>
      <c r="G4" s="182"/>
      <c r="H4" s="182"/>
      <c r="I4" s="183"/>
      <c r="J4" s="184"/>
      <c r="L4" s="148" t="s">
        <v>66</v>
      </c>
      <c r="M4" s="149"/>
      <c r="N4" s="149"/>
      <c r="O4" s="150"/>
    </row>
    <row r="5" spans="1:20" s="1" customFormat="1" ht="51.75" thickBot="1" x14ac:dyDescent="0.25">
      <c r="A5" s="59" t="s">
        <v>0</v>
      </c>
      <c r="B5" s="60" t="s">
        <v>1</v>
      </c>
      <c r="C5" s="60" t="s">
        <v>2</v>
      </c>
      <c r="D5" s="60" t="s">
        <v>3</v>
      </c>
      <c r="E5" s="60" t="s">
        <v>4</v>
      </c>
      <c r="F5" s="60" t="s">
        <v>6</v>
      </c>
      <c r="G5" s="187" t="s">
        <v>43</v>
      </c>
      <c r="H5" s="188"/>
      <c r="I5" s="159" t="s">
        <v>5</v>
      </c>
      <c r="J5" s="160"/>
      <c r="K5" s="42" t="s">
        <v>44</v>
      </c>
      <c r="L5" s="61" t="s">
        <v>45</v>
      </c>
      <c r="M5" s="62" t="s">
        <v>46</v>
      </c>
      <c r="N5" s="96" t="s">
        <v>69</v>
      </c>
      <c r="O5" s="77" t="s">
        <v>56</v>
      </c>
      <c r="P5"/>
      <c r="Q5"/>
      <c r="R5"/>
      <c r="S5"/>
      <c r="T5"/>
    </row>
    <row r="6" spans="1:20" ht="13.5" customHeight="1" x14ac:dyDescent="0.25">
      <c r="A6" s="27" t="s">
        <v>78</v>
      </c>
      <c r="B6" s="102"/>
      <c r="C6" s="103"/>
      <c r="D6" s="104">
        <v>1</v>
      </c>
      <c r="E6" s="105">
        <v>0.90500000000000003</v>
      </c>
      <c r="F6" s="102" t="s">
        <v>75</v>
      </c>
      <c r="G6" s="63"/>
      <c r="H6" s="64"/>
      <c r="I6" s="152">
        <f>IF(D6&gt;0,D6*E6," " )</f>
        <v>0.90500000000000003</v>
      </c>
      <c r="J6" s="153"/>
      <c r="K6" s="43" t="s">
        <v>89</v>
      </c>
      <c r="L6" s="57">
        <f>IF(D6&gt;0,D6*$B$30*55," " )</f>
        <v>403.15</v>
      </c>
      <c r="M6" s="58">
        <f>IF(D6&gt;0,L6*100," ")</f>
        <v>40315</v>
      </c>
      <c r="N6" s="78">
        <f>IF(D6&gt;0,L6/55," ")</f>
        <v>7.3299999999999992</v>
      </c>
      <c r="O6" s="79">
        <f>IF(D6&gt;0,G6/N6," " )</f>
        <v>0</v>
      </c>
      <c r="P6" s="46"/>
    </row>
    <row r="7" spans="1:20" ht="13.5" hidden="1" customHeight="1" x14ac:dyDescent="0.25">
      <c r="A7" s="32"/>
      <c r="B7" s="67"/>
      <c r="C7" s="68"/>
      <c r="D7" s="69"/>
      <c r="E7" s="70"/>
      <c r="F7" s="67"/>
      <c r="G7" s="67"/>
      <c r="H7" s="68"/>
      <c r="I7" s="146" t="str">
        <f>IF(D7&gt;0,D7*E7," " )</f>
        <v xml:space="preserve"> </v>
      </c>
      <c r="J7" s="147"/>
      <c r="K7" s="43"/>
      <c r="L7" s="57" t="str">
        <f t="shared" ref="L7:L26" si="0">IF(D7&gt;0,D7*$B$30*55," " )</f>
        <v xml:space="preserve"> </v>
      </c>
      <c r="M7" s="58" t="str">
        <f t="shared" ref="M7:M26" si="1">IF(D7&gt;0,L7*100," ")</f>
        <v xml:space="preserve"> </v>
      </c>
      <c r="N7" s="78" t="str">
        <f t="shared" ref="N7:N26" si="2">IF(D7&gt;0,L7/55," ")</f>
        <v xml:space="preserve"> </v>
      </c>
      <c r="O7" s="79" t="str">
        <f t="shared" ref="O7:O26" si="3">IF(D7&gt;0,G7/N7," " )</f>
        <v xml:space="preserve"> </v>
      </c>
      <c r="P7" s="46"/>
    </row>
    <row r="8" spans="1:20" ht="13.5" hidden="1" customHeight="1" x14ac:dyDescent="0.25">
      <c r="A8" s="27"/>
      <c r="B8" s="67"/>
      <c r="C8" s="68"/>
      <c r="D8" s="69"/>
      <c r="E8" s="70"/>
      <c r="F8" s="67"/>
      <c r="G8" s="67"/>
      <c r="H8" s="68"/>
      <c r="I8" s="146" t="str">
        <f t="shared" ref="I8:I26" si="4">IF(D8&gt;0,D8*E8," " )</f>
        <v xml:space="preserve"> </v>
      </c>
      <c r="J8" s="147"/>
      <c r="K8" s="43"/>
      <c r="L8" s="57" t="str">
        <f t="shared" si="0"/>
        <v xml:space="preserve"> </v>
      </c>
      <c r="M8" s="58" t="str">
        <f t="shared" si="1"/>
        <v xml:space="preserve"> </v>
      </c>
      <c r="N8" s="78" t="str">
        <f t="shared" si="2"/>
        <v xml:space="preserve"> </v>
      </c>
      <c r="O8" s="79" t="str">
        <f t="shared" si="3"/>
        <v xml:space="preserve"> </v>
      </c>
      <c r="P8" s="46"/>
    </row>
    <row r="9" spans="1:20" ht="13.5" hidden="1" customHeight="1" x14ac:dyDescent="0.25">
      <c r="A9" s="27"/>
      <c r="B9" s="67"/>
      <c r="C9" s="68"/>
      <c r="D9" s="69"/>
      <c r="E9" s="70"/>
      <c r="F9" s="67"/>
      <c r="G9" s="67"/>
      <c r="H9" s="68"/>
      <c r="I9" s="146" t="str">
        <f t="shared" si="4"/>
        <v xml:space="preserve"> </v>
      </c>
      <c r="J9" s="147"/>
      <c r="K9" s="44"/>
      <c r="L9" s="57" t="str">
        <f t="shared" si="0"/>
        <v xml:space="preserve"> </v>
      </c>
      <c r="M9" s="58" t="str">
        <f t="shared" si="1"/>
        <v xml:space="preserve"> </v>
      </c>
      <c r="N9" s="78" t="str">
        <f t="shared" si="2"/>
        <v xml:space="preserve"> </v>
      </c>
      <c r="O9" s="79" t="str">
        <f t="shared" si="3"/>
        <v xml:space="preserve"> </v>
      </c>
      <c r="P9" s="46"/>
    </row>
    <row r="10" spans="1:20" ht="13.5" hidden="1" customHeight="1" x14ac:dyDescent="0.25">
      <c r="A10" s="27"/>
      <c r="B10" s="68"/>
      <c r="C10" s="68"/>
      <c r="D10" s="69"/>
      <c r="E10" s="70"/>
      <c r="F10" s="67"/>
      <c r="G10" s="67"/>
      <c r="H10" s="68"/>
      <c r="I10" s="146" t="str">
        <f t="shared" si="4"/>
        <v xml:space="preserve"> </v>
      </c>
      <c r="J10" s="147"/>
      <c r="K10" s="45"/>
      <c r="L10" s="57" t="str">
        <f t="shared" si="0"/>
        <v xml:space="preserve"> </v>
      </c>
      <c r="M10" s="58" t="str">
        <f t="shared" si="1"/>
        <v xml:space="preserve"> </v>
      </c>
      <c r="N10" s="78" t="str">
        <f t="shared" si="2"/>
        <v xml:space="preserve"> </v>
      </c>
      <c r="O10" s="79" t="str">
        <f t="shared" si="3"/>
        <v xml:space="preserve"> </v>
      </c>
      <c r="P10" s="46"/>
    </row>
    <row r="11" spans="1:20" ht="13.5" hidden="1" customHeight="1" x14ac:dyDescent="0.25">
      <c r="A11" s="27"/>
      <c r="B11" s="67"/>
      <c r="C11" s="68"/>
      <c r="D11" s="69"/>
      <c r="E11" s="70"/>
      <c r="F11" s="67"/>
      <c r="G11" s="67"/>
      <c r="H11" s="68"/>
      <c r="I11" s="146" t="str">
        <f t="shared" si="4"/>
        <v xml:space="preserve"> </v>
      </c>
      <c r="J11" s="147"/>
      <c r="K11" s="44"/>
      <c r="L11" s="57" t="str">
        <f t="shared" si="0"/>
        <v xml:space="preserve"> </v>
      </c>
      <c r="M11" s="58" t="str">
        <f t="shared" si="1"/>
        <v xml:space="preserve"> </v>
      </c>
      <c r="N11" s="78" t="str">
        <f t="shared" si="2"/>
        <v xml:space="preserve"> </v>
      </c>
      <c r="O11" s="79" t="str">
        <f t="shared" si="3"/>
        <v xml:space="preserve"> </v>
      </c>
    </row>
    <row r="12" spans="1:20" ht="13.5" hidden="1" customHeight="1" x14ac:dyDescent="0.25">
      <c r="A12" s="27"/>
      <c r="B12" s="67"/>
      <c r="C12" s="68"/>
      <c r="D12" s="69"/>
      <c r="E12" s="70"/>
      <c r="F12" s="67"/>
      <c r="G12" s="67"/>
      <c r="H12" s="68"/>
      <c r="I12" s="146" t="str">
        <f t="shared" si="4"/>
        <v xml:space="preserve"> </v>
      </c>
      <c r="J12" s="147"/>
      <c r="K12" s="44"/>
      <c r="L12" s="57" t="str">
        <f t="shared" si="0"/>
        <v xml:space="preserve"> </v>
      </c>
      <c r="M12" s="58" t="str">
        <f t="shared" si="1"/>
        <v xml:space="preserve"> </v>
      </c>
      <c r="N12" s="78" t="str">
        <f t="shared" si="2"/>
        <v xml:space="preserve"> </v>
      </c>
      <c r="O12" s="79" t="str">
        <f t="shared" si="3"/>
        <v xml:space="preserve"> </v>
      </c>
    </row>
    <row r="13" spans="1:20" ht="13.5" hidden="1" customHeight="1" x14ac:dyDescent="0.25">
      <c r="A13" s="28"/>
      <c r="B13" s="68"/>
      <c r="C13" s="68"/>
      <c r="D13" s="69"/>
      <c r="E13" s="70"/>
      <c r="F13" s="68"/>
      <c r="G13" s="68"/>
      <c r="H13" s="68"/>
      <c r="I13" s="146" t="str">
        <f t="shared" si="4"/>
        <v xml:space="preserve"> </v>
      </c>
      <c r="J13" s="147"/>
      <c r="K13" s="44"/>
      <c r="L13" s="57" t="str">
        <f t="shared" si="0"/>
        <v xml:space="preserve"> </v>
      </c>
      <c r="M13" s="58" t="str">
        <f t="shared" si="1"/>
        <v xml:space="preserve"> </v>
      </c>
      <c r="N13" s="78" t="str">
        <f t="shared" si="2"/>
        <v xml:space="preserve"> </v>
      </c>
      <c r="O13" s="79" t="str">
        <f t="shared" si="3"/>
        <v xml:space="preserve"> </v>
      </c>
    </row>
    <row r="14" spans="1:20" ht="13.5" hidden="1" customHeight="1" x14ac:dyDescent="0.25">
      <c r="A14" s="27"/>
      <c r="B14" s="67"/>
      <c r="C14" s="68"/>
      <c r="D14" s="69"/>
      <c r="E14" s="70"/>
      <c r="F14" s="68"/>
      <c r="G14" s="68"/>
      <c r="H14" s="68"/>
      <c r="I14" s="146" t="str">
        <f t="shared" si="4"/>
        <v xml:space="preserve"> </v>
      </c>
      <c r="J14" s="147"/>
      <c r="K14" s="44"/>
      <c r="L14" s="57" t="str">
        <f t="shared" si="0"/>
        <v xml:space="preserve"> </v>
      </c>
      <c r="M14" s="58" t="str">
        <f t="shared" si="1"/>
        <v xml:space="preserve"> </v>
      </c>
      <c r="N14" s="78" t="str">
        <f t="shared" si="2"/>
        <v xml:space="preserve"> </v>
      </c>
      <c r="O14" s="79" t="str">
        <f t="shared" si="3"/>
        <v xml:space="preserve"> </v>
      </c>
    </row>
    <row r="15" spans="1:20" ht="13.5" hidden="1" customHeight="1" x14ac:dyDescent="0.25">
      <c r="A15" s="28"/>
      <c r="B15" s="68"/>
      <c r="C15" s="68"/>
      <c r="D15" s="69"/>
      <c r="E15" s="70"/>
      <c r="F15" s="68"/>
      <c r="G15" s="68"/>
      <c r="H15" s="68"/>
      <c r="I15" s="146" t="str">
        <f t="shared" si="4"/>
        <v xml:space="preserve"> </v>
      </c>
      <c r="J15" s="147"/>
      <c r="K15" s="44"/>
      <c r="L15" s="57" t="str">
        <f t="shared" si="0"/>
        <v xml:space="preserve"> </v>
      </c>
      <c r="M15" s="58" t="str">
        <f t="shared" si="1"/>
        <v xml:space="preserve"> </v>
      </c>
      <c r="N15" s="78" t="str">
        <f t="shared" si="2"/>
        <v xml:space="preserve"> </v>
      </c>
      <c r="O15" s="79" t="str">
        <f t="shared" si="3"/>
        <v xml:space="preserve"> </v>
      </c>
    </row>
    <row r="16" spans="1:20" ht="13.5" hidden="1" customHeight="1" x14ac:dyDescent="0.25">
      <c r="A16" s="27"/>
      <c r="B16" s="67"/>
      <c r="C16" s="68"/>
      <c r="D16" s="69"/>
      <c r="E16" s="70"/>
      <c r="F16" s="68"/>
      <c r="G16" s="68"/>
      <c r="H16" s="68"/>
      <c r="I16" s="146" t="str">
        <f t="shared" si="4"/>
        <v xml:space="preserve"> </v>
      </c>
      <c r="J16" s="147"/>
      <c r="K16" s="44"/>
      <c r="L16" s="57" t="str">
        <f t="shared" si="0"/>
        <v xml:space="preserve"> </v>
      </c>
      <c r="M16" s="58" t="str">
        <f t="shared" si="1"/>
        <v xml:space="preserve"> </v>
      </c>
      <c r="N16" s="78" t="str">
        <f t="shared" si="2"/>
        <v xml:space="preserve"> </v>
      </c>
      <c r="O16" s="79" t="str">
        <f t="shared" si="3"/>
        <v xml:space="preserve"> </v>
      </c>
    </row>
    <row r="17" spans="1:15" ht="13.5" hidden="1" customHeight="1" x14ac:dyDescent="0.25">
      <c r="A17" s="27"/>
      <c r="B17" s="67"/>
      <c r="C17" s="68"/>
      <c r="D17" s="69"/>
      <c r="E17" s="70"/>
      <c r="F17" s="68"/>
      <c r="G17" s="68"/>
      <c r="H17" s="68"/>
      <c r="I17" s="146" t="str">
        <f t="shared" si="4"/>
        <v xml:space="preserve"> </v>
      </c>
      <c r="J17" s="147"/>
      <c r="K17" s="44"/>
      <c r="L17" s="57" t="str">
        <f t="shared" si="0"/>
        <v xml:space="preserve"> </v>
      </c>
      <c r="M17" s="58" t="str">
        <f t="shared" si="1"/>
        <v xml:space="preserve"> </v>
      </c>
      <c r="N17" s="78" t="str">
        <f t="shared" si="2"/>
        <v xml:space="preserve"> </v>
      </c>
      <c r="O17" s="79" t="str">
        <f t="shared" si="3"/>
        <v xml:space="preserve"> </v>
      </c>
    </row>
    <row r="18" spans="1:15" ht="13.5" hidden="1" customHeight="1" x14ac:dyDescent="0.25">
      <c r="A18" s="27"/>
      <c r="B18" s="67"/>
      <c r="C18" s="68"/>
      <c r="D18" s="69"/>
      <c r="E18" s="70"/>
      <c r="F18" s="68"/>
      <c r="G18" s="68"/>
      <c r="H18" s="68"/>
      <c r="I18" s="146" t="str">
        <f t="shared" si="4"/>
        <v xml:space="preserve"> </v>
      </c>
      <c r="J18" s="147"/>
      <c r="K18" s="44"/>
      <c r="L18" s="57" t="str">
        <f t="shared" si="0"/>
        <v xml:space="preserve"> </v>
      </c>
      <c r="M18" s="58" t="str">
        <f t="shared" si="1"/>
        <v xml:space="preserve"> </v>
      </c>
      <c r="N18" s="78" t="str">
        <f t="shared" si="2"/>
        <v xml:space="preserve"> </v>
      </c>
      <c r="O18" s="79" t="str">
        <f t="shared" si="3"/>
        <v xml:space="preserve"> </v>
      </c>
    </row>
    <row r="19" spans="1:15" ht="13.5" hidden="1" customHeight="1" x14ac:dyDescent="0.25">
      <c r="A19" s="28"/>
      <c r="B19" s="68"/>
      <c r="C19" s="68"/>
      <c r="D19" s="69"/>
      <c r="E19" s="70"/>
      <c r="F19" s="68"/>
      <c r="G19" s="68"/>
      <c r="H19" s="68"/>
      <c r="I19" s="146" t="str">
        <f t="shared" si="4"/>
        <v xml:space="preserve"> </v>
      </c>
      <c r="J19" s="147"/>
      <c r="K19" s="44"/>
      <c r="L19" s="57" t="str">
        <f t="shared" si="0"/>
        <v xml:space="preserve"> </v>
      </c>
      <c r="M19" s="58" t="str">
        <f t="shared" si="1"/>
        <v xml:space="preserve"> </v>
      </c>
      <c r="N19" s="78" t="str">
        <f t="shared" si="2"/>
        <v xml:space="preserve"> </v>
      </c>
      <c r="O19" s="79" t="str">
        <f t="shared" si="3"/>
        <v xml:space="preserve"> </v>
      </c>
    </row>
    <row r="20" spans="1:15" ht="13.5" hidden="1" customHeight="1" x14ac:dyDescent="0.25">
      <c r="A20" s="28"/>
      <c r="B20" s="68"/>
      <c r="C20" s="68"/>
      <c r="D20" s="69"/>
      <c r="E20" s="70"/>
      <c r="F20" s="68"/>
      <c r="G20" s="68"/>
      <c r="H20" s="68"/>
      <c r="I20" s="146" t="str">
        <f t="shared" si="4"/>
        <v xml:space="preserve"> </v>
      </c>
      <c r="J20" s="147"/>
      <c r="K20" s="44"/>
      <c r="L20" s="57" t="str">
        <f t="shared" si="0"/>
        <v xml:space="preserve"> </v>
      </c>
      <c r="M20" s="58" t="str">
        <f t="shared" si="1"/>
        <v xml:space="preserve"> </v>
      </c>
      <c r="N20" s="78" t="str">
        <f t="shared" si="2"/>
        <v xml:space="preserve"> </v>
      </c>
      <c r="O20" s="79" t="str">
        <f t="shared" si="3"/>
        <v xml:space="preserve"> </v>
      </c>
    </row>
    <row r="21" spans="1:15" ht="13.5" hidden="1" customHeight="1" x14ac:dyDescent="0.25">
      <c r="A21" s="28"/>
      <c r="B21" s="68"/>
      <c r="C21" s="68"/>
      <c r="D21" s="69"/>
      <c r="E21" s="70"/>
      <c r="F21" s="68"/>
      <c r="G21" s="68"/>
      <c r="H21" s="68"/>
      <c r="I21" s="146" t="str">
        <f t="shared" si="4"/>
        <v xml:space="preserve"> </v>
      </c>
      <c r="J21" s="147"/>
      <c r="K21" s="44"/>
      <c r="L21" s="57" t="str">
        <f t="shared" si="0"/>
        <v xml:space="preserve"> </v>
      </c>
      <c r="M21" s="58" t="str">
        <f t="shared" si="1"/>
        <v xml:space="preserve"> </v>
      </c>
      <c r="N21" s="78" t="str">
        <f t="shared" si="2"/>
        <v xml:space="preserve"> </v>
      </c>
      <c r="O21" s="79" t="str">
        <f t="shared" si="3"/>
        <v xml:space="preserve"> </v>
      </c>
    </row>
    <row r="22" spans="1:15" ht="13.5" hidden="1" customHeight="1" x14ac:dyDescent="0.25">
      <c r="A22" s="28"/>
      <c r="B22" s="68"/>
      <c r="C22" s="68"/>
      <c r="D22" s="69"/>
      <c r="E22" s="70"/>
      <c r="F22" s="68"/>
      <c r="G22" s="68"/>
      <c r="H22" s="68"/>
      <c r="I22" s="146" t="str">
        <f t="shared" si="4"/>
        <v xml:space="preserve"> </v>
      </c>
      <c r="J22" s="147"/>
      <c r="K22" s="44"/>
      <c r="L22" s="57" t="str">
        <f t="shared" si="0"/>
        <v xml:space="preserve"> </v>
      </c>
      <c r="M22" s="58" t="str">
        <f t="shared" si="1"/>
        <v xml:space="preserve"> </v>
      </c>
      <c r="N22" s="78" t="str">
        <f t="shared" si="2"/>
        <v xml:space="preserve"> </v>
      </c>
      <c r="O22" s="79" t="str">
        <f t="shared" si="3"/>
        <v xml:space="preserve"> </v>
      </c>
    </row>
    <row r="23" spans="1:15" ht="13.5" hidden="1" customHeight="1" x14ac:dyDescent="0.25">
      <c r="A23" s="28"/>
      <c r="B23" s="68"/>
      <c r="C23" s="68"/>
      <c r="D23" s="69"/>
      <c r="E23" s="70"/>
      <c r="F23" s="68"/>
      <c r="G23" s="68"/>
      <c r="H23" s="68"/>
      <c r="I23" s="146" t="str">
        <f t="shared" si="4"/>
        <v xml:space="preserve"> </v>
      </c>
      <c r="J23" s="147"/>
      <c r="K23" s="44"/>
      <c r="L23" s="57" t="str">
        <f t="shared" si="0"/>
        <v xml:space="preserve"> </v>
      </c>
      <c r="M23" s="58" t="str">
        <f t="shared" si="1"/>
        <v xml:space="preserve"> </v>
      </c>
      <c r="N23" s="78" t="str">
        <f t="shared" si="2"/>
        <v xml:space="preserve"> </v>
      </c>
      <c r="O23" s="79" t="str">
        <f t="shared" si="3"/>
        <v xml:space="preserve"> </v>
      </c>
    </row>
    <row r="24" spans="1:15" ht="13.5" hidden="1" customHeight="1" x14ac:dyDescent="0.25">
      <c r="A24" s="28"/>
      <c r="B24" s="68"/>
      <c r="C24" s="68"/>
      <c r="D24" s="69"/>
      <c r="E24" s="70"/>
      <c r="F24" s="68"/>
      <c r="G24" s="68"/>
      <c r="H24" s="68"/>
      <c r="I24" s="146" t="str">
        <f t="shared" si="4"/>
        <v xml:space="preserve"> </v>
      </c>
      <c r="J24" s="147"/>
      <c r="K24" s="44"/>
      <c r="L24" s="57" t="str">
        <f t="shared" si="0"/>
        <v xml:space="preserve"> </v>
      </c>
      <c r="M24" s="58" t="str">
        <f t="shared" si="1"/>
        <v xml:space="preserve"> </v>
      </c>
      <c r="N24" s="78" t="str">
        <f t="shared" si="2"/>
        <v xml:space="preserve"> </v>
      </c>
      <c r="O24" s="79" t="str">
        <f t="shared" si="3"/>
        <v xml:space="preserve"> </v>
      </c>
    </row>
    <row r="25" spans="1:15" ht="13.5" hidden="1" customHeight="1" x14ac:dyDescent="0.25">
      <c r="A25" s="29"/>
      <c r="B25" s="71"/>
      <c r="C25" s="71"/>
      <c r="D25" s="72"/>
      <c r="E25" s="73"/>
      <c r="F25" s="71"/>
      <c r="G25" s="71"/>
      <c r="H25" s="71"/>
      <c r="I25" s="146" t="str">
        <f t="shared" si="4"/>
        <v xml:space="preserve"> </v>
      </c>
      <c r="J25" s="147"/>
      <c r="K25" s="44"/>
      <c r="L25" s="57" t="str">
        <f t="shared" si="0"/>
        <v xml:space="preserve"> </v>
      </c>
      <c r="M25" s="58" t="str">
        <f t="shared" si="1"/>
        <v xml:space="preserve"> </v>
      </c>
      <c r="N25" s="78" t="str">
        <f t="shared" si="2"/>
        <v xml:space="preserve"> </v>
      </c>
      <c r="O25" s="79" t="str">
        <f t="shared" si="3"/>
        <v xml:space="preserve"> </v>
      </c>
    </row>
    <row r="26" spans="1:15" ht="13.5" customHeight="1" thickBot="1" x14ac:dyDescent="0.3">
      <c r="A26" s="55"/>
      <c r="B26" s="74"/>
      <c r="C26" s="74"/>
      <c r="D26" s="75"/>
      <c r="E26" s="76"/>
      <c r="F26" s="74"/>
      <c r="G26" s="74"/>
      <c r="H26" s="74"/>
      <c r="I26" s="171" t="str">
        <f t="shared" si="4"/>
        <v xml:space="preserve"> </v>
      </c>
      <c r="J26" s="172"/>
      <c r="K26" s="44"/>
      <c r="L26" s="81" t="str">
        <f t="shared" si="0"/>
        <v xml:space="preserve"> </v>
      </c>
      <c r="M26" s="82" t="str">
        <f t="shared" si="1"/>
        <v xml:space="preserve"> </v>
      </c>
      <c r="N26" s="53" t="str">
        <f t="shared" si="2"/>
        <v xml:space="preserve"> </v>
      </c>
      <c r="O26" s="83" t="str">
        <f t="shared" si="3"/>
        <v xml:space="preserve"> </v>
      </c>
    </row>
    <row r="27" spans="1:15" ht="13.5" thickBot="1" x14ac:dyDescent="0.25">
      <c r="A27" s="52" t="s">
        <v>22</v>
      </c>
      <c r="B27" s="53"/>
      <c r="C27" s="53"/>
      <c r="D27" s="54">
        <f>SUM(D6:D26)</f>
        <v>1</v>
      </c>
      <c r="E27" s="98"/>
      <c r="F27" s="173" t="s">
        <v>7</v>
      </c>
      <c r="G27" s="174"/>
      <c r="H27" s="175"/>
      <c r="I27" s="169">
        <f>SUM(I6:I26)</f>
        <v>0.90500000000000003</v>
      </c>
      <c r="J27" s="170"/>
    </row>
    <row r="28" spans="1:15" ht="13.5" thickBot="1" x14ac:dyDescent="0.25">
      <c r="A28" s="23"/>
      <c r="B28" s="24"/>
      <c r="D28" s="3"/>
      <c r="E28" s="4"/>
      <c r="H28" s="25"/>
      <c r="I28" s="26"/>
    </row>
    <row r="29" spans="1:15" ht="13.5" thickBot="1" x14ac:dyDescent="0.25">
      <c r="A29" s="20" t="s">
        <v>42</v>
      </c>
      <c r="B29" s="33"/>
      <c r="D29" s="3"/>
      <c r="E29" s="4"/>
    </row>
    <row r="30" spans="1:15" ht="14.25" thickTop="1" thickBot="1" x14ac:dyDescent="0.25">
      <c r="A30" s="7" t="s">
        <v>8</v>
      </c>
      <c r="B30" s="21">
        <v>7.33</v>
      </c>
      <c r="D30" s="161" t="s">
        <v>26</v>
      </c>
      <c r="E30" s="162"/>
      <c r="F30" s="162"/>
      <c r="G30" s="162"/>
      <c r="H30" s="162"/>
      <c r="I30" s="162"/>
      <c r="J30" s="163"/>
    </row>
    <row r="31" spans="1:15" ht="13.5" thickBot="1" x14ac:dyDescent="0.25">
      <c r="A31" s="7" t="s">
        <v>9</v>
      </c>
      <c r="B31" s="6">
        <f>B30*I27</f>
        <v>6.6336500000000003</v>
      </c>
      <c r="D31" s="166" t="s">
        <v>82</v>
      </c>
      <c r="E31" s="167"/>
      <c r="F31" s="167"/>
      <c r="G31" s="167"/>
      <c r="H31" s="167"/>
      <c r="I31" s="167"/>
      <c r="J31" s="168"/>
    </row>
    <row r="32" spans="1:15" ht="27" customHeight="1" thickBot="1" x14ac:dyDescent="0.25">
      <c r="A32" s="22" t="s">
        <v>10</v>
      </c>
      <c r="B32" s="19">
        <v>4</v>
      </c>
      <c r="D32" s="166"/>
      <c r="E32" s="167"/>
      <c r="F32" s="167"/>
      <c r="G32" s="167"/>
      <c r="H32" s="167"/>
      <c r="I32" s="167"/>
      <c r="J32" s="168"/>
    </row>
    <row r="33" spans="1:16" ht="26.25" thickBot="1" x14ac:dyDescent="0.25">
      <c r="A33" s="22" t="s">
        <v>51</v>
      </c>
      <c r="B33" s="21">
        <v>1</v>
      </c>
      <c r="D33" s="166"/>
      <c r="E33" s="167"/>
      <c r="F33" s="167"/>
      <c r="G33" s="167"/>
      <c r="H33" s="167"/>
      <c r="I33" s="167"/>
      <c r="J33" s="168"/>
    </row>
    <row r="34" spans="1:16" x14ac:dyDescent="0.2">
      <c r="A34" s="22" t="s">
        <v>34</v>
      </c>
      <c r="B34" s="6">
        <v>30</v>
      </c>
      <c r="D34" s="17"/>
      <c r="E34" s="17"/>
      <c r="F34" s="17"/>
      <c r="G34" s="17"/>
      <c r="H34" s="17"/>
      <c r="I34" s="17"/>
      <c r="J34" s="17"/>
    </row>
    <row r="35" spans="1:16" ht="13.5" thickBot="1" x14ac:dyDescent="0.25">
      <c r="A35" s="12" t="s">
        <v>25</v>
      </c>
      <c r="B35" s="8">
        <v>1.25</v>
      </c>
    </row>
    <row r="36" spans="1:16" ht="13.5" thickBot="1" x14ac:dyDescent="0.25">
      <c r="A36" s="164" t="s">
        <v>20</v>
      </c>
      <c r="B36" s="164"/>
      <c r="C36" s="164"/>
      <c r="D36" s="164"/>
      <c r="E36" s="164"/>
      <c r="F36" s="165"/>
      <c r="G36" s="165"/>
      <c r="H36" s="165"/>
      <c r="I36" s="16"/>
      <c r="K36" s="86"/>
      <c r="L36" s="176" t="s">
        <v>68</v>
      </c>
      <c r="M36" s="177"/>
      <c r="N36" s="178"/>
      <c r="O36" s="86"/>
      <c r="P36" s="86"/>
    </row>
    <row r="37" spans="1:16" ht="51" x14ac:dyDescent="0.2">
      <c r="A37" s="34" t="s">
        <v>30</v>
      </c>
      <c r="B37" s="35" t="s">
        <v>28</v>
      </c>
      <c r="C37" s="35" t="s">
        <v>36</v>
      </c>
      <c r="D37" s="35" t="s">
        <v>35</v>
      </c>
      <c r="E37" s="35" t="s">
        <v>37</v>
      </c>
      <c r="F37" s="35" t="s">
        <v>32</v>
      </c>
      <c r="G37" s="35"/>
      <c r="H37" s="35" t="s">
        <v>29</v>
      </c>
      <c r="I37" s="35" t="s">
        <v>55</v>
      </c>
      <c r="J37" s="51" t="s">
        <v>31</v>
      </c>
      <c r="K37" s="86"/>
      <c r="L37" s="87" t="s">
        <v>24</v>
      </c>
      <c r="M37" s="88" t="s">
        <v>27</v>
      </c>
      <c r="N37" s="88" t="s">
        <v>33</v>
      </c>
      <c r="P37" s="86"/>
    </row>
    <row r="38" spans="1:16" hidden="1" x14ac:dyDescent="0.2">
      <c r="A38" s="84"/>
      <c r="B38" s="18"/>
      <c r="C38" s="5">
        <f t="shared" ref="C38:C46" si="5">($B$32+$B$33*N38)*$B$34/500</f>
        <v>2.94</v>
      </c>
      <c r="D38" s="5">
        <f>$B$35</f>
        <v>1.25</v>
      </c>
      <c r="E38" s="5" t="str">
        <f t="shared" ref="E38:E46" si="6">IF(B38&gt;0,C38+D38+B38/L38," ")</f>
        <v xml:space="preserve"> </v>
      </c>
      <c r="F38" s="50" t="s">
        <v>47</v>
      </c>
      <c r="G38" s="15">
        <v>16</v>
      </c>
      <c r="H38" s="39" t="str">
        <f>IF(B38&gt;0,$B$31+E38," ")</f>
        <v xml:space="preserve"> </v>
      </c>
      <c r="I38" s="49" t="str">
        <f>IF(B38&gt;0,H38/G38," ")</f>
        <v xml:space="preserve"> </v>
      </c>
      <c r="J38" s="48"/>
      <c r="K38" s="86"/>
      <c r="L38" s="87">
        <v>6.25E-2</v>
      </c>
      <c r="M38" s="89">
        <f t="shared" ref="M38:M46" si="7">C38/2.5</f>
        <v>1.1759999999999999</v>
      </c>
      <c r="N38" s="89">
        <v>45</v>
      </c>
      <c r="P38" s="86"/>
    </row>
    <row r="39" spans="1:16" hidden="1" x14ac:dyDescent="0.2">
      <c r="A39" s="84"/>
      <c r="B39" s="18"/>
      <c r="C39" s="5">
        <f t="shared" si="5"/>
        <v>1.74</v>
      </c>
      <c r="D39" s="5">
        <f>$B$35</f>
        <v>1.25</v>
      </c>
      <c r="E39" s="5" t="str">
        <f t="shared" si="6"/>
        <v xml:space="preserve"> </v>
      </c>
      <c r="F39" s="15" t="s">
        <v>17</v>
      </c>
      <c r="G39" s="15">
        <v>8</v>
      </c>
      <c r="H39" s="39" t="str">
        <f t="shared" ref="H39:H50" si="8">IF(B39&gt;0,$B$31+E39," ")</f>
        <v xml:space="preserve"> </v>
      </c>
      <c r="I39" s="49" t="str">
        <f>IF(B39&gt;0,H39/G39," ")</f>
        <v xml:space="preserve"> </v>
      </c>
      <c r="J39" s="36"/>
      <c r="K39" s="86"/>
      <c r="L39" s="87">
        <v>0.125</v>
      </c>
      <c r="M39" s="89">
        <f t="shared" si="7"/>
        <v>0.69599999999999995</v>
      </c>
      <c r="N39" s="89">
        <v>25</v>
      </c>
      <c r="P39" s="86"/>
    </row>
    <row r="40" spans="1:16" hidden="1" x14ac:dyDescent="0.2">
      <c r="A40" s="84"/>
      <c r="B40" s="18"/>
      <c r="C40" s="5">
        <f t="shared" si="5"/>
        <v>1.1797590361445784</v>
      </c>
      <c r="D40" s="5">
        <f t="shared" ref="D40:D50" si="9">$B$35</f>
        <v>1.25</v>
      </c>
      <c r="E40" s="5" t="str">
        <f t="shared" si="6"/>
        <v xml:space="preserve"> </v>
      </c>
      <c r="F40" s="15" t="s">
        <v>11</v>
      </c>
      <c r="G40" s="15">
        <v>4</v>
      </c>
      <c r="H40" s="39" t="str">
        <f t="shared" si="8"/>
        <v xml:space="preserve"> </v>
      </c>
      <c r="I40" s="49" t="str">
        <f>IF(B40&gt;0,H40/G40," ")</f>
        <v xml:space="preserve"> </v>
      </c>
      <c r="J40" s="36"/>
      <c r="K40" s="86"/>
      <c r="L40" s="87">
        <v>0.25</v>
      </c>
      <c r="M40" s="89">
        <f t="shared" si="7"/>
        <v>0.47190361445783136</v>
      </c>
      <c r="N40" s="91">
        <v>15.66265060240964</v>
      </c>
      <c r="P40" s="86"/>
    </row>
    <row r="41" spans="1:16" x14ac:dyDescent="0.2">
      <c r="A41" s="84" t="s">
        <v>84</v>
      </c>
      <c r="B41" s="18">
        <v>4.7457000000000003</v>
      </c>
      <c r="C41" s="5">
        <f t="shared" si="5"/>
        <v>0.6737349397590362</v>
      </c>
      <c r="D41" s="5">
        <f t="shared" si="9"/>
        <v>1.25</v>
      </c>
      <c r="E41" s="5">
        <f t="shared" si="6"/>
        <v>6.6694349397590367</v>
      </c>
      <c r="F41" s="15" t="s">
        <v>12</v>
      </c>
      <c r="G41" s="15">
        <v>1</v>
      </c>
      <c r="H41" s="39">
        <f t="shared" si="8"/>
        <v>13.303084939759037</v>
      </c>
      <c r="I41" s="49">
        <f>IF(B41&gt;0,H41," ")</f>
        <v>13.303084939759037</v>
      </c>
      <c r="J41" s="36"/>
      <c r="K41" s="86"/>
      <c r="L41" s="87">
        <v>1</v>
      </c>
      <c r="M41" s="89">
        <f t="shared" si="7"/>
        <v>0.26949397590361446</v>
      </c>
      <c r="N41" s="91">
        <v>7.2289156626506026</v>
      </c>
      <c r="P41" s="86"/>
    </row>
    <row r="42" spans="1:16" x14ac:dyDescent="0.2">
      <c r="A42" s="84" t="s">
        <v>59</v>
      </c>
      <c r="B42" s="18">
        <f>'Nitric 70% ACS'!B42</f>
        <v>10.722</v>
      </c>
      <c r="C42" s="5">
        <f t="shared" si="5"/>
        <v>0.45686746987951815</v>
      </c>
      <c r="D42" s="5">
        <f t="shared" si="9"/>
        <v>1.25</v>
      </c>
      <c r="E42" s="5">
        <f t="shared" si="6"/>
        <v>3.8512674698795184</v>
      </c>
      <c r="F42" s="15" t="s">
        <v>13</v>
      </c>
      <c r="G42" s="15">
        <v>5</v>
      </c>
      <c r="H42" s="39">
        <f t="shared" si="8"/>
        <v>10.48491746987952</v>
      </c>
      <c r="I42" s="49">
        <f>IF(B42&gt;0,H42*G42," ")</f>
        <v>52.424587349397598</v>
      </c>
      <c r="J42" s="36"/>
      <c r="K42" s="86"/>
      <c r="L42" s="87">
        <v>5</v>
      </c>
      <c r="M42" s="89">
        <f t="shared" si="7"/>
        <v>0.18274698795180727</v>
      </c>
      <c r="N42" s="91">
        <v>3.6144578313253013</v>
      </c>
      <c r="P42" s="86"/>
    </row>
    <row r="43" spans="1:16" hidden="1" x14ac:dyDescent="0.2">
      <c r="A43" s="84"/>
      <c r="B43" s="18">
        <f>'Nitric 70% ACS'!B43</f>
        <v>0</v>
      </c>
      <c r="C43" s="5">
        <f t="shared" si="5"/>
        <v>0.40799999999999997</v>
      </c>
      <c r="D43" s="5">
        <f t="shared" si="9"/>
        <v>1.25</v>
      </c>
      <c r="E43" s="5" t="str">
        <f t="shared" si="6"/>
        <v xml:space="preserve"> </v>
      </c>
      <c r="F43" s="15" t="s">
        <v>18</v>
      </c>
      <c r="G43" s="15">
        <v>15</v>
      </c>
      <c r="H43" s="39" t="str">
        <f t="shared" si="8"/>
        <v xml:space="preserve"> </v>
      </c>
      <c r="I43" s="49" t="str">
        <f t="shared" ref="I43:I50" si="10">IF(B43&gt;0,H43*G43," ")</f>
        <v xml:space="preserve"> </v>
      </c>
      <c r="J43" s="36"/>
      <c r="K43" s="86"/>
      <c r="L43" s="87">
        <v>15</v>
      </c>
      <c r="M43" s="89">
        <f t="shared" si="7"/>
        <v>0.16319999999999998</v>
      </c>
      <c r="N43" s="89">
        <v>2.8</v>
      </c>
      <c r="P43" s="86"/>
    </row>
    <row r="44" spans="1:16" hidden="1" x14ac:dyDescent="0.2">
      <c r="A44" s="84"/>
      <c r="B44" s="18">
        <f>'Nitric 70% ACS'!B44</f>
        <v>0</v>
      </c>
      <c r="C44" s="5">
        <f t="shared" si="5"/>
        <v>0.38457831325301201</v>
      </c>
      <c r="D44" s="5">
        <f t="shared" si="9"/>
        <v>1.25</v>
      </c>
      <c r="E44" s="5" t="str">
        <f t="shared" si="6"/>
        <v xml:space="preserve"> </v>
      </c>
      <c r="F44" s="15" t="s">
        <v>14</v>
      </c>
      <c r="G44" s="15">
        <v>20</v>
      </c>
      <c r="H44" s="39" t="str">
        <f t="shared" si="8"/>
        <v xml:space="preserve"> </v>
      </c>
      <c r="I44" s="49" t="str">
        <f t="shared" si="10"/>
        <v xml:space="preserve"> </v>
      </c>
      <c r="J44" s="36"/>
      <c r="K44" s="86"/>
      <c r="L44" s="87">
        <v>20</v>
      </c>
      <c r="M44" s="89">
        <f t="shared" si="7"/>
        <v>0.1538313253012048</v>
      </c>
      <c r="N44" s="91">
        <v>2.4096385542168677</v>
      </c>
      <c r="P44" s="86"/>
    </row>
    <row r="45" spans="1:16" hidden="1" x14ac:dyDescent="0.2">
      <c r="A45" s="84"/>
      <c r="B45" s="18">
        <f>'Nitric 70% ACS'!B45</f>
        <v>0</v>
      </c>
      <c r="C45" s="5">
        <f t="shared" si="5"/>
        <v>0.34843373493975904</v>
      </c>
      <c r="D45" s="5">
        <f t="shared" si="9"/>
        <v>1.25</v>
      </c>
      <c r="E45" s="5" t="str">
        <f t="shared" si="6"/>
        <v xml:space="preserve"> </v>
      </c>
      <c r="F45" s="15" t="s">
        <v>15</v>
      </c>
      <c r="G45" s="15">
        <v>30</v>
      </c>
      <c r="H45" s="39" t="str">
        <f t="shared" si="8"/>
        <v xml:space="preserve"> </v>
      </c>
      <c r="I45" s="49" t="str">
        <f t="shared" si="10"/>
        <v xml:space="preserve"> </v>
      </c>
      <c r="J45" s="36"/>
      <c r="K45" s="86"/>
      <c r="L45" s="87">
        <v>30</v>
      </c>
      <c r="M45" s="89">
        <f t="shared" si="7"/>
        <v>0.13937349397590362</v>
      </c>
      <c r="N45" s="91">
        <v>1.8072289156626506</v>
      </c>
      <c r="P45" s="86"/>
    </row>
    <row r="46" spans="1:16" hidden="1" x14ac:dyDescent="0.2">
      <c r="A46" s="84" t="s">
        <v>60</v>
      </c>
      <c r="B46" s="18">
        <f>'Nitric 70% ACS'!B46</f>
        <v>31.384</v>
      </c>
      <c r="C46" s="5">
        <f t="shared" si="5"/>
        <v>0.3</v>
      </c>
      <c r="D46" s="5">
        <f t="shared" si="9"/>
        <v>1.25</v>
      </c>
      <c r="E46" s="5">
        <f t="shared" si="6"/>
        <v>2.1206181818181817</v>
      </c>
      <c r="F46" s="15" t="s">
        <v>16</v>
      </c>
      <c r="G46" s="15">
        <v>55</v>
      </c>
      <c r="H46" s="39">
        <f t="shared" si="8"/>
        <v>8.7542681818181816</v>
      </c>
      <c r="I46" s="49">
        <f t="shared" si="10"/>
        <v>481.48474999999996</v>
      </c>
      <c r="J46" s="36"/>
      <c r="K46" s="86"/>
      <c r="L46" s="87">
        <v>55</v>
      </c>
      <c r="M46" s="89">
        <f t="shared" si="7"/>
        <v>0.12</v>
      </c>
      <c r="N46" s="91">
        <v>1</v>
      </c>
      <c r="P46" s="86"/>
    </row>
    <row r="47" spans="1:16" x14ac:dyDescent="0.2">
      <c r="A47" s="84" t="s">
        <v>61</v>
      </c>
      <c r="B47" s="18"/>
      <c r="C47" s="5">
        <f>($B$32+$B$33*N46)*$B$34/500</f>
        <v>0.3</v>
      </c>
      <c r="D47" s="5">
        <f t="shared" si="9"/>
        <v>1.25</v>
      </c>
      <c r="E47" s="5" t="str">
        <f>IF(B47&gt;0,C47+D47+B47/L46," ")</f>
        <v xml:space="preserve"> </v>
      </c>
      <c r="F47" s="30" t="s">
        <v>96</v>
      </c>
      <c r="G47" s="30">
        <v>402.7</v>
      </c>
      <c r="H47" s="39">
        <v>0.90500000000000003</v>
      </c>
      <c r="I47" s="49">
        <f>H47*G47</f>
        <v>364.44350000000003</v>
      </c>
      <c r="J47" s="36"/>
      <c r="K47" s="86"/>
      <c r="L47" s="87">
        <v>275</v>
      </c>
      <c r="M47" s="89">
        <f>C48/2.5</f>
        <v>0.11045783132530121</v>
      </c>
      <c r="N47" s="91">
        <v>0.60240963855421692</v>
      </c>
      <c r="P47" s="86"/>
    </row>
    <row r="48" spans="1:16" hidden="1" x14ac:dyDescent="0.2">
      <c r="A48" s="84"/>
      <c r="B48" s="18"/>
      <c r="C48" s="5">
        <f>($B$32+$B$33*N47)*$B$34/500</f>
        <v>0.27614457831325301</v>
      </c>
      <c r="D48" s="5">
        <f t="shared" si="9"/>
        <v>1.25</v>
      </c>
      <c r="E48" s="5" t="str">
        <f>IF(B48&gt;0,C48+D48+B48/L47," ")</f>
        <v xml:space="preserve"> </v>
      </c>
      <c r="F48" s="15" t="s">
        <v>19</v>
      </c>
      <c r="G48" s="15">
        <v>275</v>
      </c>
      <c r="H48" s="39" t="str">
        <f t="shared" si="8"/>
        <v xml:space="preserve"> </v>
      </c>
      <c r="I48" s="49" t="str">
        <f t="shared" si="10"/>
        <v xml:space="preserve"> </v>
      </c>
      <c r="J48" s="36"/>
      <c r="K48" s="86"/>
      <c r="L48" s="92">
        <v>330</v>
      </c>
      <c r="M48" s="89">
        <f>C50/2.5</f>
        <v>0.11045783132530121</v>
      </c>
      <c r="N48" s="91">
        <v>0.60240963855421692</v>
      </c>
      <c r="P48" s="86"/>
    </row>
    <row r="49" spans="1:16" hidden="1" x14ac:dyDescent="0.2">
      <c r="A49" s="84" t="s">
        <v>62</v>
      </c>
      <c r="B49" s="18">
        <v>80.884</v>
      </c>
      <c r="C49" s="5">
        <f>($B$32+$B$33*N47)*$B$34/500</f>
        <v>0.27614457831325301</v>
      </c>
      <c r="D49" s="5">
        <f t="shared" si="9"/>
        <v>1.25</v>
      </c>
      <c r="E49" s="5">
        <f>IF(B49&gt;0,C49+D49+B49/L48," ")</f>
        <v>1.7712476086162834</v>
      </c>
      <c r="F49" s="15" t="s">
        <v>21</v>
      </c>
      <c r="G49" s="15">
        <v>330</v>
      </c>
      <c r="H49" s="39">
        <f t="shared" si="8"/>
        <v>8.4048976086162845</v>
      </c>
      <c r="I49" s="49">
        <f t="shared" si="10"/>
        <v>2773.6162108433741</v>
      </c>
      <c r="J49" s="36"/>
      <c r="K49" s="86"/>
      <c r="L49" s="93"/>
      <c r="M49" s="94"/>
      <c r="N49" s="90"/>
      <c r="O49" s="95"/>
      <c r="P49" s="86"/>
    </row>
    <row r="50" spans="1:16" ht="13.5" hidden="1" thickBot="1" x14ac:dyDescent="0.25">
      <c r="A50" s="85" t="s">
        <v>64</v>
      </c>
      <c r="B50" s="41">
        <v>278.03399999999999</v>
      </c>
      <c r="C50" s="37">
        <f>($B$32+$B$33*N48)*$B$34/500</f>
        <v>0.27614457831325301</v>
      </c>
      <c r="D50" s="37">
        <f t="shared" si="9"/>
        <v>1.25</v>
      </c>
      <c r="E50" s="37">
        <f>IF(B50&gt;0,C50+D50+B50/L48," ")</f>
        <v>2.3686718510405256</v>
      </c>
      <c r="F50" s="11" t="s">
        <v>21</v>
      </c>
      <c r="G50" s="11">
        <v>330</v>
      </c>
      <c r="H50" s="40">
        <f t="shared" si="8"/>
        <v>9.0023218510405254</v>
      </c>
      <c r="I50" s="80">
        <f t="shared" si="10"/>
        <v>2970.7662108433733</v>
      </c>
      <c r="J50" s="38"/>
    </row>
    <row r="51" spans="1:16" x14ac:dyDescent="0.2">
      <c r="D51" s="3"/>
      <c r="E51" s="4"/>
    </row>
    <row r="52" spans="1:16" x14ac:dyDescent="0.2">
      <c r="D52" s="3"/>
      <c r="E52" s="4"/>
    </row>
    <row r="53" spans="1:16" x14ac:dyDescent="0.2">
      <c r="D53" s="3"/>
      <c r="E53" s="4"/>
    </row>
    <row r="54" spans="1:16" x14ac:dyDescent="0.2">
      <c r="D54" s="3"/>
      <c r="E54" s="4"/>
    </row>
    <row r="55" spans="1:16" x14ac:dyDescent="0.2">
      <c r="D55" s="3"/>
      <c r="E55" s="4"/>
    </row>
    <row r="56" spans="1:16" x14ac:dyDescent="0.2">
      <c r="D56" s="3"/>
      <c r="E56" s="4"/>
    </row>
    <row r="57" spans="1:16" x14ac:dyDescent="0.2">
      <c r="D57" s="3"/>
      <c r="E57" s="4"/>
    </row>
    <row r="58" spans="1:16" x14ac:dyDescent="0.2">
      <c r="D58" s="3"/>
      <c r="E58" s="4"/>
    </row>
    <row r="59" spans="1:16" x14ac:dyDescent="0.2">
      <c r="D59" s="3"/>
      <c r="E59" s="4"/>
    </row>
    <row r="60" spans="1:16" x14ac:dyDescent="0.2">
      <c r="D60" s="3"/>
      <c r="E60" s="4"/>
    </row>
    <row r="61" spans="1:16" x14ac:dyDescent="0.2">
      <c r="D61" s="3"/>
      <c r="E61" s="4"/>
    </row>
    <row r="62" spans="1:16" x14ac:dyDescent="0.2">
      <c r="D62" s="3"/>
      <c r="E62" s="4"/>
    </row>
    <row r="63" spans="1:16" x14ac:dyDescent="0.2">
      <c r="D63" s="3"/>
      <c r="E63" s="4"/>
    </row>
    <row r="64" spans="1:16" x14ac:dyDescent="0.2">
      <c r="D64" s="3"/>
      <c r="E64" s="4"/>
    </row>
    <row r="65" spans="4:5" x14ac:dyDescent="0.2">
      <c r="D65" s="3"/>
      <c r="E65" s="4"/>
    </row>
    <row r="66" spans="4:5" x14ac:dyDescent="0.2">
      <c r="D66" s="3"/>
      <c r="E66" s="4"/>
    </row>
    <row r="67" spans="4:5" x14ac:dyDescent="0.2">
      <c r="D67" s="3"/>
      <c r="E67" s="4"/>
    </row>
    <row r="68" spans="4:5" x14ac:dyDescent="0.2">
      <c r="D68" s="3"/>
      <c r="E68" s="4"/>
    </row>
    <row r="69" spans="4:5" x14ac:dyDescent="0.2">
      <c r="D69" s="3"/>
      <c r="E69" s="4"/>
    </row>
    <row r="70" spans="4:5" x14ac:dyDescent="0.2">
      <c r="D70" s="3"/>
      <c r="E70" s="4"/>
    </row>
    <row r="71" spans="4:5" x14ac:dyDescent="0.2">
      <c r="D71" s="3"/>
      <c r="E71" s="4"/>
    </row>
    <row r="72" spans="4:5" x14ac:dyDescent="0.2">
      <c r="D72" s="3"/>
      <c r="E72" s="4"/>
    </row>
    <row r="73" spans="4:5" x14ac:dyDescent="0.2">
      <c r="D73" s="3"/>
      <c r="E73" s="4"/>
    </row>
    <row r="74" spans="4:5" x14ac:dyDescent="0.2">
      <c r="D74" s="3"/>
      <c r="E74" s="4"/>
    </row>
    <row r="75" spans="4:5" x14ac:dyDescent="0.2">
      <c r="D75" s="3"/>
      <c r="E75" s="4"/>
    </row>
    <row r="76" spans="4:5" x14ac:dyDescent="0.2">
      <c r="D76" s="3"/>
      <c r="E76" s="4"/>
    </row>
    <row r="77" spans="4:5" x14ac:dyDescent="0.2">
      <c r="D77" s="3"/>
      <c r="E77" s="4"/>
    </row>
    <row r="78" spans="4:5" x14ac:dyDescent="0.2">
      <c r="D78" s="3"/>
      <c r="E78" s="4"/>
    </row>
    <row r="79" spans="4:5" x14ac:dyDescent="0.2">
      <c r="D79" s="3"/>
      <c r="E79" s="4"/>
    </row>
    <row r="80" spans="4:5" x14ac:dyDescent="0.2">
      <c r="D80" s="3"/>
      <c r="E80" s="4"/>
    </row>
    <row r="81" spans="4:5" x14ac:dyDescent="0.2">
      <c r="D81" s="3"/>
      <c r="E81" s="4"/>
    </row>
    <row r="82" spans="4:5" x14ac:dyDescent="0.2">
      <c r="D82" s="3"/>
      <c r="E82" s="4"/>
    </row>
    <row r="83" spans="4:5" x14ac:dyDescent="0.2">
      <c r="D83" s="3"/>
      <c r="E83" s="4"/>
    </row>
    <row r="84" spans="4:5" x14ac:dyDescent="0.2">
      <c r="D84" s="3"/>
      <c r="E84" s="4"/>
    </row>
    <row r="85" spans="4:5" x14ac:dyDescent="0.2">
      <c r="D85" s="3"/>
      <c r="E85" s="4"/>
    </row>
    <row r="86" spans="4:5" x14ac:dyDescent="0.2">
      <c r="D86" s="3"/>
      <c r="E86" s="4"/>
    </row>
    <row r="87" spans="4:5" x14ac:dyDescent="0.2">
      <c r="D87" s="3"/>
      <c r="E87" s="4"/>
    </row>
    <row r="88" spans="4:5" x14ac:dyDescent="0.2">
      <c r="D88" s="3"/>
      <c r="E88" s="4"/>
    </row>
    <row r="89" spans="4:5" x14ac:dyDescent="0.2">
      <c r="D89" s="3"/>
      <c r="E89" s="4"/>
    </row>
    <row r="90" spans="4:5" x14ac:dyDescent="0.2">
      <c r="D90" s="3"/>
      <c r="E90" s="4"/>
    </row>
    <row r="91" spans="4:5" x14ac:dyDescent="0.2">
      <c r="D91" s="3"/>
      <c r="E91" s="4"/>
    </row>
    <row r="92" spans="4:5" x14ac:dyDescent="0.2">
      <c r="D92" s="3"/>
      <c r="E92" s="4"/>
    </row>
    <row r="93" spans="4:5" x14ac:dyDescent="0.2">
      <c r="D93" s="3"/>
      <c r="E93" s="4"/>
    </row>
    <row r="94" spans="4:5" x14ac:dyDescent="0.2">
      <c r="D94" s="3"/>
      <c r="E94" s="4"/>
    </row>
    <row r="95" spans="4:5" x14ac:dyDescent="0.2">
      <c r="D95" s="3"/>
      <c r="E95" s="4"/>
    </row>
    <row r="96" spans="4:5" x14ac:dyDescent="0.2">
      <c r="D96" s="3"/>
      <c r="E96" s="4"/>
    </row>
    <row r="97" spans="4:5" x14ac:dyDescent="0.2">
      <c r="D97" s="3"/>
      <c r="E97" s="4"/>
    </row>
    <row r="98" spans="4:5" x14ac:dyDescent="0.2">
      <c r="D98" s="3"/>
      <c r="E98" s="4"/>
    </row>
    <row r="99" spans="4:5" x14ac:dyDescent="0.2">
      <c r="D99" s="3"/>
      <c r="E99" s="4"/>
    </row>
    <row r="100" spans="4:5" x14ac:dyDescent="0.2">
      <c r="D100" s="3"/>
      <c r="E100" s="4"/>
    </row>
    <row r="101" spans="4:5" x14ac:dyDescent="0.2">
      <c r="D101" s="3"/>
      <c r="E101" s="4"/>
    </row>
    <row r="102" spans="4:5" x14ac:dyDescent="0.2">
      <c r="D102" s="3"/>
      <c r="E102" s="4"/>
    </row>
    <row r="103" spans="4:5" x14ac:dyDescent="0.2">
      <c r="D103" s="3"/>
      <c r="E103" s="4"/>
    </row>
    <row r="104" spans="4:5" x14ac:dyDescent="0.2">
      <c r="D104" s="3"/>
      <c r="E104" s="4"/>
    </row>
    <row r="105" spans="4:5" x14ac:dyDescent="0.2">
      <c r="D105" s="3"/>
      <c r="E105" s="4"/>
    </row>
    <row r="106" spans="4:5" x14ac:dyDescent="0.2">
      <c r="D106" s="3"/>
      <c r="E106" s="4"/>
    </row>
    <row r="107" spans="4:5" x14ac:dyDescent="0.2">
      <c r="D107" s="3"/>
      <c r="E107" s="4"/>
    </row>
    <row r="108" spans="4:5" x14ac:dyDescent="0.2">
      <c r="D108" s="3"/>
      <c r="E108" s="4"/>
    </row>
    <row r="109" spans="4:5" x14ac:dyDescent="0.2">
      <c r="D109" s="3"/>
      <c r="E109" s="4"/>
    </row>
    <row r="110" spans="4:5" x14ac:dyDescent="0.2">
      <c r="D110" s="3"/>
      <c r="E110" s="4"/>
    </row>
    <row r="111" spans="4:5" x14ac:dyDescent="0.2">
      <c r="D111" s="3"/>
      <c r="E111" s="4"/>
    </row>
    <row r="112" spans="4:5" x14ac:dyDescent="0.2">
      <c r="D112" s="3"/>
      <c r="E112" s="4"/>
    </row>
    <row r="113" spans="4:5" x14ac:dyDescent="0.2">
      <c r="D113" s="3"/>
      <c r="E113" s="4"/>
    </row>
    <row r="114" spans="4:5" x14ac:dyDescent="0.2">
      <c r="D114" s="3"/>
      <c r="E114" s="4"/>
    </row>
    <row r="115" spans="4:5" x14ac:dyDescent="0.2">
      <c r="D115" s="3"/>
      <c r="E115" s="4"/>
    </row>
    <row r="116" spans="4:5" x14ac:dyDescent="0.2">
      <c r="D116" s="3"/>
      <c r="E116" s="4"/>
    </row>
    <row r="117" spans="4:5" x14ac:dyDescent="0.2">
      <c r="D117" s="3"/>
      <c r="E117" s="4"/>
    </row>
    <row r="118" spans="4:5" x14ac:dyDescent="0.2">
      <c r="D118" s="3"/>
      <c r="E118" s="4"/>
    </row>
    <row r="119" spans="4:5" x14ac:dyDescent="0.2">
      <c r="D119" s="3"/>
      <c r="E119" s="4"/>
    </row>
    <row r="120" spans="4:5" x14ac:dyDescent="0.2">
      <c r="D120" s="3"/>
      <c r="E120" s="4"/>
    </row>
    <row r="121" spans="4:5" x14ac:dyDescent="0.2">
      <c r="D121" s="3"/>
      <c r="E121" s="4"/>
    </row>
    <row r="122" spans="4:5" x14ac:dyDescent="0.2">
      <c r="D122" s="3"/>
      <c r="E122" s="4"/>
    </row>
    <row r="123" spans="4:5" x14ac:dyDescent="0.2">
      <c r="D123" s="3"/>
      <c r="E123" s="4"/>
    </row>
    <row r="124" spans="4:5" x14ac:dyDescent="0.2">
      <c r="D124" s="3"/>
      <c r="E124" s="4"/>
    </row>
    <row r="125" spans="4:5" x14ac:dyDescent="0.2">
      <c r="D125" s="3"/>
      <c r="E125" s="4"/>
    </row>
    <row r="126" spans="4:5" x14ac:dyDescent="0.2">
      <c r="D126" s="3"/>
      <c r="E126" s="4"/>
    </row>
    <row r="127" spans="4:5" x14ac:dyDescent="0.2">
      <c r="D127" s="3"/>
      <c r="E127" s="4"/>
    </row>
    <row r="128" spans="4:5" x14ac:dyDescent="0.2">
      <c r="D128" s="3"/>
      <c r="E128" s="4"/>
    </row>
    <row r="129" spans="4:5" x14ac:dyDescent="0.2">
      <c r="D129" s="3"/>
      <c r="E129" s="4"/>
    </row>
    <row r="130" spans="4:5" x14ac:dyDescent="0.2">
      <c r="D130" s="3"/>
      <c r="E130" s="4"/>
    </row>
    <row r="131" spans="4:5" x14ac:dyDescent="0.2">
      <c r="D131" s="3"/>
      <c r="E131" s="4"/>
    </row>
    <row r="132" spans="4:5" x14ac:dyDescent="0.2">
      <c r="D132" s="3"/>
      <c r="E132" s="4"/>
    </row>
    <row r="133" spans="4:5" x14ac:dyDescent="0.2">
      <c r="D133" s="3"/>
      <c r="E133" s="4"/>
    </row>
    <row r="134" spans="4:5" x14ac:dyDescent="0.2">
      <c r="D134" s="3"/>
      <c r="E134" s="4"/>
    </row>
    <row r="135" spans="4:5" x14ac:dyDescent="0.2">
      <c r="D135" s="3"/>
      <c r="E135" s="4"/>
    </row>
    <row r="136" spans="4:5" x14ac:dyDescent="0.2">
      <c r="D136" s="3"/>
      <c r="E136" s="4"/>
    </row>
    <row r="137" spans="4:5" x14ac:dyDescent="0.2">
      <c r="D137" s="3"/>
      <c r="E137" s="4"/>
    </row>
    <row r="138" spans="4:5" x14ac:dyDescent="0.2">
      <c r="D138" s="3"/>
      <c r="E138" s="4"/>
    </row>
    <row r="139" spans="4:5" x14ac:dyDescent="0.2">
      <c r="D139" s="3"/>
      <c r="E139" s="4"/>
    </row>
    <row r="140" spans="4:5" x14ac:dyDescent="0.2">
      <c r="D140" s="3"/>
      <c r="E140" s="4"/>
    </row>
    <row r="141" spans="4:5" x14ac:dyDescent="0.2">
      <c r="D141" s="3"/>
      <c r="E141" s="4"/>
    </row>
    <row r="142" spans="4:5" x14ac:dyDescent="0.2">
      <c r="D142" s="3"/>
      <c r="E142" s="4"/>
    </row>
    <row r="143" spans="4:5" x14ac:dyDescent="0.2">
      <c r="D143" s="3"/>
      <c r="E143" s="4"/>
    </row>
    <row r="144" spans="4:5" x14ac:dyDescent="0.2">
      <c r="D144" s="3"/>
      <c r="E144" s="4"/>
    </row>
    <row r="145" spans="4:5" x14ac:dyDescent="0.2">
      <c r="D145" s="3"/>
      <c r="E145" s="4"/>
    </row>
    <row r="146" spans="4:5" x14ac:dyDescent="0.2">
      <c r="D146" s="3"/>
      <c r="E146" s="4"/>
    </row>
    <row r="147" spans="4:5" x14ac:dyDescent="0.2">
      <c r="D147" s="3"/>
      <c r="E147" s="4"/>
    </row>
    <row r="148" spans="4:5" x14ac:dyDescent="0.2">
      <c r="D148" s="3"/>
      <c r="E148" s="4"/>
    </row>
    <row r="149" spans="4:5" x14ac:dyDescent="0.2">
      <c r="D149" s="3"/>
      <c r="E149" s="4"/>
    </row>
    <row r="150" spans="4:5" x14ac:dyDescent="0.2">
      <c r="D150" s="3"/>
      <c r="E150" s="4"/>
    </row>
    <row r="151" spans="4:5" x14ac:dyDescent="0.2">
      <c r="D151" s="3"/>
      <c r="E151" s="4"/>
    </row>
    <row r="152" spans="4:5" x14ac:dyDescent="0.2">
      <c r="D152" s="3"/>
      <c r="E152" s="4"/>
    </row>
    <row r="153" spans="4:5" x14ac:dyDescent="0.2">
      <c r="D153" s="3"/>
      <c r="E153" s="4"/>
    </row>
    <row r="154" spans="4:5" x14ac:dyDescent="0.2">
      <c r="D154" s="3"/>
      <c r="E154" s="4"/>
    </row>
    <row r="155" spans="4:5" x14ac:dyDescent="0.2">
      <c r="D155" s="3"/>
      <c r="E155" s="4"/>
    </row>
    <row r="156" spans="4:5" x14ac:dyDescent="0.2">
      <c r="D156" s="3"/>
      <c r="E156" s="4"/>
    </row>
    <row r="157" spans="4:5" x14ac:dyDescent="0.2">
      <c r="D157" s="3"/>
      <c r="E157" s="4"/>
    </row>
    <row r="158" spans="4:5" x14ac:dyDescent="0.2">
      <c r="D158" s="3"/>
      <c r="E158" s="4"/>
    </row>
    <row r="159" spans="4:5" x14ac:dyDescent="0.2">
      <c r="D159" s="3"/>
      <c r="E159" s="4"/>
    </row>
    <row r="160" spans="4:5" x14ac:dyDescent="0.2">
      <c r="D160" s="3"/>
      <c r="E160" s="4"/>
    </row>
    <row r="161" spans="4:5" x14ac:dyDescent="0.2">
      <c r="D161" s="3"/>
      <c r="E161" s="4"/>
    </row>
    <row r="162" spans="4:5" x14ac:dyDescent="0.2">
      <c r="D162" s="3"/>
      <c r="E162" s="4"/>
    </row>
    <row r="163" spans="4:5" x14ac:dyDescent="0.2">
      <c r="D163" s="3"/>
      <c r="E163" s="4"/>
    </row>
    <row r="164" spans="4:5" x14ac:dyDescent="0.2">
      <c r="D164" s="3"/>
      <c r="E164" s="4"/>
    </row>
    <row r="165" spans="4:5" x14ac:dyDescent="0.2">
      <c r="D165" s="3"/>
      <c r="E165" s="4"/>
    </row>
    <row r="166" spans="4:5" x14ac:dyDescent="0.2">
      <c r="D166" s="3"/>
      <c r="E166" s="4"/>
    </row>
    <row r="167" spans="4:5" x14ac:dyDescent="0.2">
      <c r="D167" s="3"/>
      <c r="E167" s="4"/>
    </row>
    <row r="168" spans="4:5" x14ac:dyDescent="0.2">
      <c r="D168" s="3"/>
      <c r="E168" s="4"/>
    </row>
    <row r="169" spans="4:5" x14ac:dyDescent="0.2">
      <c r="D169" s="3"/>
      <c r="E169" s="4"/>
    </row>
    <row r="170" spans="4:5" x14ac:dyDescent="0.2">
      <c r="D170" s="3"/>
      <c r="E170" s="4"/>
    </row>
    <row r="171" spans="4:5" x14ac:dyDescent="0.2">
      <c r="D171" s="3"/>
      <c r="E171" s="4"/>
    </row>
    <row r="172" spans="4:5" x14ac:dyDescent="0.2">
      <c r="D172" s="3"/>
      <c r="E172" s="4"/>
    </row>
    <row r="173" spans="4:5" x14ac:dyDescent="0.2">
      <c r="D173" s="3"/>
      <c r="E173" s="4"/>
    </row>
    <row r="174" spans="4:5" x14ac:dyDescent="0.2">
      <c r="D174" s="3"/>
      <c r="E174" s="4"/>
    </row>
    <row r="175" spans="4:5" x14ac:dyDescent="0.2">
      <c r="D175" s="3"/>
      <c r="E175" s="4"/>
    </row>
    <row r="176" spans="4:5" x14ac:dyDescent="0.2">
      <c r="D176" s="3"/>
      <c r="E176" s="4"/>
    </row>
    <row r="177" spans="4:5" x14ac:dyDescent="0.2">
      <c r="D177" s="3"/>
      <c r="E177" s="4"/>
    </row>
    <row r="178" spans="4:5" x14ac:dyDescent="0.2">
      <c r="D178" s="3"/>
      <c r="E178" s="4"/>
    </row>
    <row r="179" spans="4:5" x14ac:dyDescent="0.2">
      <c r="D179" s="3"/>
      <c r="E179" s="4"/>
    </row>
    <row r="180" spans="4:5" x14ac:dyDescent="0.2">
      <c r="D180" s="3"/>
      <c r="E180" s="4"/>
    </row>
    <row r="181" spans="4:5" x14ac:dyDescent="0.2">
      <c r="D181" s="3"/>
      <c r="E181" s="4"/>
    </row>
    <row r="182" spans="4:5" x14ac:dyDescent="0.2">
      <c r="D182" s="3"/>
      <c r="E182" s="4"/>
    </row>
    <row r="183" spans="4:5" x14ac:dyDescent="0.2">
      <c r="D183" s="3"/>
      <c r="E183" s="4"/>
    </row>
    <row r="184" spans="4:5" x14ac:dyDescent="0.2">
      <c r="D184" s="3"/>
      <c r="E184" s="4"/>
    </row>
    <row r="185" spans="4:5" x14ac:dyDescent="0.2">
      <c r="D185" s="3"/>
      <c r="E185" s="4"/>
    </row>
    <row r="186" spans="4:5" x14ac:dyDescent="0.2">
      <c r="D186" s="3"/>
      <c r="E186" s="4"/>
    </row>
    <row r="187" spans="4:5" x14ac:dyDescent="0.2">
      <c r="D187" s="3"/>
      <c r="E187" s="4"/>
    </row>
    <row r="188" spans="4:5" x14ac:dyDescent="0.2">
      <c r="D188" s="3"/>
      <c r="E188" s="4"/>
    </row>
    <row r="189" spans="4:5" x14ac:dyDescent="0.2">
      <c r="D189" s="3"/>
      <c r="E189" s="4"/>
    </row>
    <row r="190" spans="4:5" x14ac:dyDescent="0.2">
      <c r="D190" s="3"/>
      <c r="E190" s="4"/>
    </row>
    <row r="191" spans="4:5" x14ac:dyDescent="0.2">
      <c r="D191" s="3"/>
      <c r="E191" s="4"/>
    </row>
    <row r="192" spans="4:5" x14ac:dyDescent="0.2">
      <c r="D192" s="3"/>
      <c r="E192" s="4"/>
    </row>
    <row r="193" spans="4:5" x14ac:dyDescent="0.2">
      <c r="D193" s="3"/>
      <c r="E193" s="4"/>
    </row>
    <row r="194" spans="4:5" x14ac:dyDescent="0.2">
      <c r="D194" s="3"/>
      <c r="E194" s="4"/>
    </row>
    <row r="195" spans="4:5" x14ac:dyDescent="0.2">
      <c r="D195" s="3"/>
      <c r="E195" s="4"/>
    </row>
    <row r="196" spans="4:5" x14ac:dyDescent="0.2">
      <c r="D196" s="3"/>
      <c r="E196" s="4"/>
    </row>
    <row r="197" spans="4:5" x14ac:dyDescent="0.2">
      <c r="D197" s="3"/>
      <c r="E197" s="4"/>
    </row>
    <row r="198" spans="4:5" x14ac:dyDescent="0.2">
      <c r="D198" s="3"/>
      <c r="E198" s="4"/>
    </row>
    <row r="199" spans="4:5" x14ac:dyDescent="0.2">
      <c r="D199" s="3"/>
      <c r="E199" s="4"/>
    </row>
    <row r="200" spans="4:5" x14ac:dyDescent="0.2">
      <c r="D200" s="3"/>
      <c r="E200" s="4"/>
    </row>
    <row r="201" spans="4:5" x14ac:dyDescent="0.2">
      <c r="D201" s="3"/>
      <c r="E201" s="4"/>
    </row>
    <row r="202" spans="4:5" x14ac:dyDescent="0.2">
      <c r="D202" s="3"/>
      <c r="E202" s="4"/>
    </row>
    <row r="203" spans="4:5" x14ac:dyDescent="0.2">
      <c r="D203" s="3"/>
      <c r="E203" s="4"/>
    </row>
    <row r="204" spans="4:5" x14ac:dyDescent="0.2">
      <c r="D204" s="3"/>
      <c r="E204" s="4"/>
    </row>
    <row r="205" spans="4:5" x14ac:dyDescent="0.2">
      <c r="D205" s="3"/>
      <c r="E205" s="4"/>
    </row>
    <row r="206" spans="4:5" x14ac:dyDescent="0.2">
      <c r="D206" s="3"/>
      <c r="E206" s="4"/>
    </row>
    <row r="207" spans="4:5" x14ac:dyDescent="0.2">
      <c r="D207" s="3"/>
      <c r="E207" s="4"/>
    </row>
    <row r="208" spans="4:5" x14ac:dyDescent="0.2">
      <c r="D208" s="3"/>
      <c r="E208" s="4"/>
    </row>
    <row r="209" spans="4:5" x14ac:dyDescent="0.2">
      <c r="D209" s="3"/>
      <c r="E209" s="4"/>
    </row>
    <row r="210" spans="4:5" x14ac:dyDescent="0.2">
      <c r="D210" s="3"/>
      <c r="E210" s="4"/>
    </row>
    <row r="211" spans="4:5" x14ac:dyDescent="0.2">
      <c r="D211" s="3"/>
      <c r="E211" s="4"/>
    </row>
    <row r="212" spans="4:5" x14ac:dyDescent="0.2">
      <c r="D212" s="3"/>
      <c r="E212" s="4"/>
    </row>
    <row r="213" spans="4:5" x14ac:dyDescent="0.2">
      <c r="D213" s="3"/>
      <c r="E213" s="4"/>
    </row>
    <row r="214" spans="4:5" x14ac:dyDescent="0.2">
      <c r="D214" s="3"/>
      <c r="E214" s="4"/>
    </row>
    <row r="215" spans="4:5" x14ac:dyDescent="0.2">
      <c r="D215" s="3"/>
      <c r="E215" s="4"/>
    </row>
    <row r="216" spans="4:5" x14ac:dyDescent="0.2">
      <c r="D216" s="3"/>
      <c r="E216" s="4"/>
    </row>
    <row r="217" spans="4:5" x14ac:dyDescent="0.2">
      <c r="D217" s="3"/>
      <c r="E217" s="4"/>
    </row>
    <row r="218" spans="4:5" x14ac:dyDescent="0.2">
      <c r="D218" s="3"/>
      <c r="E218" s="4"/>
    </row>
    <row r="219" spans="4:5" x14ac:dyDescent="0.2">
      <c r="D219" s="3"/>
      <c r="E219" s="4"/>
    </row>
    <row r="220" spans="4:5" x14ac:dyDescent="0.2">
      <c r="D220" s="3"/>
      <c r="E220" s="4"/>
    </row>
    <row r="221" spans="4:5" x14ac:dyDescent="0.2">
      <c r="D221" s="3"/>
      <c r="E221" s="4"/>
    </row>
    <row r="222" spans="4:5" x14ac:dyDescent="0.2">
      <c r="D222" s="3"/>
      <c r="E222" s="4"/>
    </row>
    <row r="223" spans="4:5" x14ac:dyDescent="0.2">
      <c r="D223" s="3"/>
      <c r="E223" s="4"/>
    </row>
    <row r="224" spans="4:5" x14ac:dyDescent="0.2">
      <c r="D224" s="3"/>
      <c r="E224" s="4"/>
    </row>
    <row r="225" spans="4:5" x14ac:dyDescent="0.2">
      <c r="D225" s="3"/>
      <c r="E225" s="4"/>
    </row>
    <row r="226" spans="4:5" x14ac:dyDescent="0.2">
      <c r="D226" s="3"/>
      <c r="E226" s="4"/>
    </row>
    <row r="227" spans="4:5" x14ac:dyDescent="0.2">
      <c r="D227" s="3"/>
      <c r="E227" s="4"/>
    </row>
    <row r="228" spans="4:5" x14ac:dyDescent="0.2">
      <c r="D228" s="3"/>
      <c r="E228" s="4"/>
    </row>
    <row r="229" spans="4:5" x14ac:dyDescent="0.2">
      <c r="D229" s="3"/>
      <c r="E229" s="4"/>
    </row>
    <row r="230" spans="4:5" x14ac:dyDescent="0.2">
      <c r="D230" s="3"/>
      <c r="E230" s="4"/>
    </row>
    <row r="231" spans="4:5" x14ac:dyDescent="0.2">
      <c r="D231" s="3"/>
      <c r="E231" s="4"/>
    </row>
    <row r="232" spans="4:5" x14ac:dyDescent="0.2">
      <c r="D232" s="3"/>
      <c r="E232" s="4"/>
    </row>
    <row r="233" spans="4:5" x14ac:dyDescent="0.2">
      <c r="D233" s="3"/>
      <c r="E233" s="4"/>
    </row>
    <row r="234" spans="4:5" x14ac:dyDescent="0.2">
      <c r="D234" s="3"/>
      <c r="E234" s="4"/>
    </row>
    <row r="235" spans="4:5" x14ac:dyDescent="0.2">
      <c r="D235" s="3"/>
      <c r="E235" s="4"/>
    </row>
    <row r="236" spans="4:5" x14ac:dyDescent="0.2">
      <c r="D236" s="3"/>
      <c r="E236" s="4"/>
    </row>
    <row r="237" spans="4:5" x14ac:dyDescent="0.2">
      <c r="D237" s="3"/>
      <c r="E237" s="4"/>
    </row>
    <row r="238" spans="4:5" x14ac:dyDescent="0.2">
      <c r="D238" s="3"/>
      <c r="E238" s="4"/>
    </row>
    <row r="239" spans="4:5" x14ac:dyDescent="0.2">
      <c r="D239" s="3"/>
      <c r="E239" s="4"/>
    </row>
    <row r="240" spans="4:5" x14ac:dyDescent="0.2">
      <c r="D240" s="3"/>
      <c r="E240" s="4"/>
    </row>
    <row r="241" spans="4:5" x14ac:dyDescent="0.2">
      <c r="D241" s="3"/>
      <c r="E241" s="4"/>
    </row>
    <row r="242" spans="4:5" x14ac:dyDescent="0.2">
      <c r="D242" s="3"/>
      <c r="E242" s="4"/>
    </row>
    <row r="243" spans="4:5" x14ac:dyDescent="0.2">
      <c r="D243" s="3"/>
      <c r="E243" s="4"/>
    </row>
    <row r="244" spans="4:5" x14ac:dyDescent="0.2">
      <c r="D244" s="3"/>
      <c r="E244" s="4"/>
    </row>
    <row r="245" spans="4:5" x14ac:dyDescent="0.2">
      <c r="D245" s="3"/>
      <c r="E245" s="4"/>
    </row>
    <row r="246" spans="4:5" x14ac:dyDescent="0.2">
      <c r="D246" s="3"/>
      <c r="E246" s="4"/>
    </row>
    <row r="247" spans="4:5" x14ac:dyDescent="0.2">
      <c r="D247" s="3"/>
      <c r="E247" s="4"/>
    </row>
    <row r="248" spans="4:5" x14ac:dyDescent="0.2">
      <c r="D248" s="3"/>
      <c r="E248" s="4"/>
    </row>
    <row r="249" spans="4:5" x14ac:dyDescent="0.2">
      <c r="D249" s="3"/>
      <c r="E249" s="4"/>
    </row>
    <row r="250" spans="4:5" x14ac:dyDescent="0.2">
      <c r="D250" s="3"/>
      <c r="E250" s="4"/>
    </row>
    <row r="251" spans="4:5" x14ac:dyDescent="0.2">
      <c r="D251" s="3"/>
      <c r="E251" s="4"/>
    </row>
    <row r="252" spans="4:5" x14ac:dyDescent="0.2">
      <c r="D252" s="3"/>
      <c r="E252" s="4"/>
    </row>
    <row r="253" spans="4:5" x14ac:dyDescent="0.2">
      <c r="D253" s="3"/>
      <c r="E253" s="4"/>
    </row>
    <row r="254" spans="4:5" x14ac:dyDescent="0.2">
      <c r="D254" s="3"/>
      <c r="E254" s="4"/>
    </row>
    <row r="255" spans="4:5" x14ac:dyDescent="0.2">
      <c r="D255" s="3"/>
      <c r="E255" s="4"/>
    </row>
    <row r="256" spans="4:5" x14ac:dyDescent="0.2">
      <c r="D256" s="3"/>
      <c r="E256" s="4"/>
    </row>
    <row r="257" spans="4:5" x14ac:dyDescent="0.2">
      <c r="D257" s="3"/>
      <c r="E257" s="4"/>
    </row>
    <row r="258" spans="4:5" x14ac:dyDescent="0.2">
      <c r="D258" s="3"/>
      <c r="E258" s="4"/>
    </row>
    <row r="259" spans="4:5" x14ac:dyDescent="0.2">
      <c r="D259" s="3"/>
      <c r="E259" s="4"/>
    </row>
    <row r="260" spans="4:5" x14ac:dyDescent="0.2">
      <c r="D260" s="3"/>
      <c r="E260" s="4"/>
    </row>
    <row r="261" spans="4:5" x14ac:dyDescent="0.2">
      <c r="D261" s="3"/>
      <c r="E261" s="4"/>
    </row>
    <row r="262" spans="4:5" x14ac:dyDescent="0.2">
      <c r="D262" s="3"/>
      <c r="E262" s="4"/>
    </row>
    <row r="263" spans="4:5" x14ac:dyDescent="0.2">
      <c r="D263" s="3"/>
      <c r="E263" s="4"/>
    </row>
    <row r="264" spans="4:5" x14ac:dyDescent="0.2">
      <c r="D264" s="3"/>
      <c r="E264" s="4"/>
    </row>
    <row r="265" spans="4:5" x14ac:dyDescent="0.2">
      <c r="D265" s="3"/>
      <c r="E265" s="4"/>
    </row>
    <row r="266" spans="4:5" x14ac:dyDescent="0.2">
      <c r="D266" s="3"/>
      <c r="E266" s="4"/>
    </row>
    <row r="267" spans="4:5" x14ac:dyDescent="0.2">
      <c r="D267" s="3"/>
      <c r="E267" s="4"/>
    </row>
    <row r="268" spans="4:5" x14ac:dyDescent="0.2">
      <c r="D268" s="3"/>
      <c r="E268" s="4"/>
    </row>
    <row r="269" spans="4:5" x14ac:dyDescent="0.2">
      <c r="D269" s="3"/>
      <c r="E269" s="4"/>
    </row>
    <row r="270" spans="4:5" x14ac:dyDescent="0.2">
      <c r="D270" s="3"/>
      <c r="E270" s="4"/>
    </row>
    <row r="271" spans="4:5" x14ac:dyDescent="0.2">
      <c r="D271" s="3"/>
      <c r="E271" s="4"/>
    </row>
    <row r="272" spans="4:5" x14ac:dyDescent="0.2">
      <c r="D272" s="3"/>
      <c r="E272" s="4"/>
    </row>
    <row r="273" spans="4:5" x14ac:dyDescent="0.2">
      <c r="D273" s="3"/>
      <c r="E273" s="4"/>
    </row>
    <row r="274" spans="4:5" x14ac:dyDescent="0.2">
      <c r="D274" s="3"/>
      <c r="E274" s="4"/>
    </row>
    <row r="275" spans="4:5" x14ac:dyDescent="0.2">
      <c r="D275" s="3"/>
      <c r="E275" s="4"/>
    </row>
    <row r="276" spans="4:5" x14ac:dyDescent="0.2">
      <c r="D276" s="3"/>
      <c r="E276" s="4"/>
    </row>
    <row r="277" spans="4:5" x14ac:dyDescent="0.2">
      <c r="D277" s="3"/>
      <c r="E277" s="4"/>
    </row>
    <row r="278" spans="4:5" x14ac:dyDescent="0.2">
      <c r="D278" s="3"/>
      <c r="E278" s="4"/>
    </row>
    <row r="279" spans="4:5" x14ac:dyDescent="0.2">
      <c r="D279" s="3"/>
      <c r="E279" s="4"/>
    </row>
    <row r="280" spans="4:5" x14ac:dyDescent="0.2">
      <c r="D280" s="3"/>
      <c r="E280" s="4"/>
    </row>
    <row r="281" spans="4:5" x14ac:dyDescent="0.2">
      <c r="D281" s="3"/>
      <c r="E281" s="4"/>
    </row>
    <row r="282" spans="4:5" x14ac:dyDescent="0.2">
      <c r="D282" s="3"/>
      <c r="E282" s="4"/>
    </row>
    <row r="283" spans="4:5" x14ac:dyDescent="0.2">
      <c r="D283" s="3"/>
      <c r="E283" s="4"/>
    </row>
    <row r="284" spans="4:5" x14ac:dyDescent="0.2">
      <c r="D284" s="3"/>
      <c r="E284" s="4"/>
    </row>
    <row r="285" spans="4:5" x14ac:dyDescent="0.2">
      <c r="D285" s="3"/>
      <c r="E285" s="4"/>
    </row>
    <row r="286" spans="4:5" x14ac:dyDescent="0.2">
      <c r="D286" s="3"/>
      <c r="E286" s="4"/>
    </row>
    <row r="287" spans="4:5" x14ac:dyDescent="0.2">
      <c r="D287" s="3"/>
      <c r="E287" s="4"/>
    </row>
    <row r="288" spans="4:5" x14ac:dyDescent="0.2">
      <c r="D288" s="3"/>
    </row>
    <row r="289" spans="4:4" x14ac:dyDescent="0.2">
      <c r="D289" s="3"/>
    </row>
    <row r="290" spans="4:4" x14ac:dyDescent="0.2">
      <c r="D290" s="3"/>
    </row>
    <row r="291" spans="4:4" x14ac:dyDescent="0.2">
      <c r="D291" s="3"/>
    </row>
    <row r="292" spans="4:4" x14ac:dyDescent="0.2">
      <c r="D292" s="3"/>
    </row>
    <row r="293" spans="4:4" x14ac:dyDescent="0.2">
      <c r="D293" s="3"/>
    </row>
    <row r="294" spans="4:4" x14ac:dyDescent="0.2">
      <c r="D294" s="3"/>
    </row>
    <row r="295" spans="4:4" x14ac:dyDescent="0.2">
      <c r="D295" s="3"/>
    </row>
    <row r="296" spans="4:4" x14ac:dyDescent="0.2">
      <c r="D296" s="3"/>
    </row>
    <row r="297" spans="4:4" x14ac:dyDescent="0.2">
      <c r="D297" s="3"/>
    </row>
    <row r="298" spans="4:4" x14ac:dyDescent="0.2">
      <c r="D298" s="3"/>
    </row>
    <row r="299" spans="4:4" x14ac:dyDescent="0.2">
      <c r="D299" s="3"/>
    </row>
    <row r="300" spans="4:4" x14ac:dyDescent="0.2">
      <c r="D300" s="3"/>
    </row>
    <row r="301" spans="4:4" x14ac:dyDescent="0.2">
      <c r="D301" s="3"/>
    </row>
    <row r="302" spans="4:4" x14ac:dyDescent="0.2">
      <c r="D302" s="3"/>
    </row>
    <row r="303" spans="4:4" x14ac:dyDescent="0.2">
      <c r="D303" s="3"/>
    </row>
    <row r="304" spans="4:4" x14ac:dyDescent="0.2">
      <c r="D304" s="3"/>
    </row>
    <row r="305" spans="4:4" x14ac:dyDescent="0.2">
      <c r="D305" s="3"/>
    </row>
    <row r="306" spans="4:4" x14ac:dyDescent="0.2">
      <c r="D306" s="3"/>
    </row>
    <row r="307" spans="4:4" x14ac:dyDescent="0.2">
      <c r="D307" s="3"/>
    </row>
    <row r="308" spans="4:4" x14ac:dyDescent="0.2">
      <c r="D308" s="3"/>
    </row>
    <row r="309" spans="4:4" x14ac:dyDescent="0.2">
      <c r="D309" s="3"/>
    </row>
    <row r="310" spans="4:4" x14ac:dyDescent="0.2">
      <c r="D310" s="3"/>
    </row>
    <row r="311" spans="4:4" x14ac:dyDescent="0.2">
      <c r="D311" s="3"/>
    </row>
    <row r="312" spans="4:4" x14ac:dyDescent="0.2">
      <c r="D312" s="3"/>
    </row>
    <row r="313" spans="4:4" x14ac:dyDescent="0.2">
      <c r="D313" s="3"/>
    </row>
    <row r="314" spans="4:4" x14ac:dyDescent="0.2">
      <c r="D314" s="3"/>
    </row>
    <row r="315" spans="4:4" x14ac:dyDescent="0.2">
      <c r="D315" s="3"/>
    </row>
    <row r="316" spans="4:4" x14ac:dyDescent="0.2">
      <c r="D316" s="3"/>
    </row>
    <row r="317" spans="4:4" x14ac:dyDescent="0.2">
      <c r="D317" s="3"/>
    </row>
    <row r="318" spans="4:4" x14ac:dyDescent="0.2">
      <c r="D318" s="3"/>
    </row>
    <row r="319" spans="4:4" x14ac:dyDescent="0.2">
      <c r="D319" s="3"/>
    </row>
    <row r="320" spans="4:4" x14ac:dyDescent="0.2">
      <c r="D320" s="3"/>
    </row>
    <row r="321" spans="4:4" x14ac:dyDescent="0.2">
      <c r="D321" s="3"/>
    </row>
    <row r="322" spans="4:4" x14ac:dyDescent="0.2">
      <c r="D322" s="3"/>
    </row>
    <row r="323" spans="4:4" x14ac:dyDescent="0.2">
      <c r="D323" s="3"/>
    </row>
    <row r="324" spans="4:4" x14ac:dyDescent="0.2">
      <c r="D324" s="3"/>
    </row>
    <row r="325" spans="4:4" x14ac:dyDescent="0.2">
      <c r="D325" s="3"/>
    </row>
    <row r="326" spans="4:4" x14ac:dyDescent="0.2">
      <c r="D326" s="3"/>
    </row>
    <row r="327" spans="4:4" x14ac:dyDescent="0.2">
      <c r="D327" s="3"/>
    </row>
    <row r="328" spans="4:4" x14ac:dyDescent="0.2">
      <c r="D328" s="3"/>
    </row>
    <row r="329" spans="4:4" x14ac:dyDescent="0.2">
      <c r="D329" s="3"/>
    </row>
    <row r="330" spans="4:4" x14ac:dyDescent="0.2">
      <c r="D330" s="3"/>
    </row>
    <row r="331" spans="4:4" x14ac:dyDescent="0.2">
      <c r="D331" s="3"/>
    </row>
    <row r="332" spans="4:4" x14ac:dyDescent="0.2">
      <c r="D332" s="3"/>
    </row>
    <row r="333" spans="4:4" x14ac:dyDescent="0.2">
      <c r="D333" s="3"/>
    </row>
    <row r="334" spans="4:4" x14ac:dyDescent="0.2">
      <c r="D334" s="3"/>
    </row>
    <row r="335" spans="4:4" x14ac:dyDescent="0.2">
      <c r="D335" s="3"/>
    </row>
    <row r="336" spans="4:4" x14ac:dyDescent="0.2">
      <c r="D336" s="3"/>
    </row>
    <row r="337" spans="4:4" x14ac:dyDescent="0.2">
      <c r="D337" s="3"/>
    </row>
    <row r="338" spans="4:4" x14ac:dyDescent="0.2">
      <c r="D338" s="3"/>
    </row>
    <row r="339" spans="4:4" x14ac:dyDescent="0.2">
      <c r="D339" s="3"/>
    </row>
    <row r="340" spans="4:4" x14ac:dyDescent="0.2">
      <c r="D340" s="3"/>
    </row>
    <row r="341" spans="4:4" x14ac:dyDescent="0.2">
      <c r="D341" s="3"/>
    </row>
    <row r="342" spans="4:4" x14ac:dyDescent="0.2">
      <c r="D342" s="3"/>
    </row>
    <row r="343" spans="4:4" x14ac:dyDescent="0.2">
      <c r="D343" s="3"/>
    </row>
    <row r="344" spans="4:4" x14ac:dyDescent="0.2">
      <c r="D344" s="3"/>
    </row>
    <row r="345" spans="4:4" x14ac:dyDescent="0.2">
      <c r="D345" s="3"/>
    </row>
    <row r="346" spans="4:4" x14ac:dyDescent="0.2">
      <c r="D346" s="3"/>
    </row>
    <row r="347" spans="4:4" x14ac:dyDescent="0.2">
      <c r="D347" s="3"/>
    </row>
    <row r="348" spans="4:4" x14ac:dyDescent="0.2">
      <c r="D348" s="3"/>
    </row>
    <row r="349" spans="4:4" x14ac:dyDescent="0.2">
      <c r="D349" s="3"/>
    </row>
    <row r="350" spans="4:4" x14ac:dyDescent="0.2">
      <c r="D350" s="3"/>
    </row>
    <row r="351" spans="4:4" x14ac:dyDescent="0.2">
      <c r="D351" s="3"/>
    </row>
    <row r="352" spans="4:4" x14ac:dyDescent="0.2">
      <c r="D352" s="3"/>
    </row>
    <row r="353" spans="4:4" x14ac:dyDescent="0.2">
      <c r="D353" s="3"/>
    </row>
    <row r="354" spans="4:4" x14ac:dyDescent="0.2">
      <c r="D354" s="3"/>
    </row>
    <row r="355" spans="4:4" x14ac:dyDescent="0.2">
      <c r="D355" s="3"/>
    </row>
    <row r="356" spans="4:4" x14ac:dyDescent="0.2">
      <c r="D356" s="3"/>
    </row>
    <row r="357" spans="4:4" x14ac:dyDescent="0.2">
      <c r="D357" s="3"/>
    </row>
    <row r="358" spans="4:4" x14ac:dyDescent="0.2">
      <c r="D358" s="3"/>
    </row>
    <row r="359" spans="4:4" x14ac:dyDescent="0.2">
      <c r="D359" s="3"/>
    </row>
    <row r="360" spans="4:4" x14ac:dyDescent="0.2">
      <c r="D360" s="3"/>
    </row>
    <row r="361" spans="4:4" x14ac:dyDescent="0.2">
      <c r="D361" s="3"/>
    </row>
    <row r="362" spans="4:4" x14ac:dyDescent="0.2">
      <c r="D362" s="3"/>
    </row>
    <row r="363" spans="4:4" x14ac:dyDescent="0.2">
      <c r="D363" s="3"/>
    </row>
    <row r="364" spans="4:4" x14ac:dyDescent="0.2">
      <c r="D364" s="3"/>
    </row>
  </sheetData>
  <mergeCells count="36">
    <mergeCell ref="F27:H27"/>
    <mergeCell ref="I27:J27"/>
    <mergeCell ref="D30:J30"/>
    <mergeCell ref="D31:J33"/>
    <mergeCell ref="A36:H36"/>
    <mergeCell ref="L36:N36"/>
    <mergeCell ref="I21:J21"/>
    <mergeCell ref="I22:J22"/>
    <mergeCell ref="I23:J23"/>
    <mergeCell ref="I24:J24"/>
    <mergeCell ref="I25:J25"/>
    <mergeCell ref="I26:J26"/>
    <mergeCell ref="I20:J20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L4:O4"/>
    <mergeCell ref="G5:H5"/>
    <mergeCell ref="I5:J5"/>
    <mergeCell ref="I6:J6"/>
    <mergeCell ref="I7:J7"/>
    <mergeCell ref="I8:J8"/>
    <mergeCell ref="A1:J1"/>
    <mergeCell ref="A2:J2"/>
    <mergeCell ref="A3:C3"/>
    <mergeCell ref="D3:G3"/>
    <mergeCell ref="I3:J3"/>
    <mergeCell ref="A4:J4"/>
  </mergeCells>
  <pageMargins left="0.75" right="0.75" top="1" bottom="1.25" header="0.5" footer="0.5"/>
  <pageSetup scale="7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C9" sqref="C9"/>
    </sheetView>
  </sheetViews>
  <sheetFormatPr defaultRowHeight="12.75" x14ac:dyDescent="0.2"/>
  <sheetData>
    <row r="1" spans="1:2" x14ac:dyDescent="0.2">
      <c r="A1" s="9" t="s">
        <v>17</v>
      </c>
      <c r="B1" s="13">
        <v>4</v>
      </c>
    </row>
    <row r="2" spans="1:2" x14ac:dyDescent="0.2">
      <c r="A2" s="9" t="s">
        <v>11</v>
      </c>
      <c r="B2" s="13">
        <v>3</v>
      </c>
    </row>
    <row r="3" spans="1:2" x14ac:dyDescent="0.2">
      <c r="A3" s="9" t="s">
        <v>12</v>
      </c>
      <c r="B3" s="13">
        <v>2</v>
      </c>
    </row>
    <row r="4" spans="1:2" x14ac:dyDescent="0.2">
      <c r="A4" s="9" t="s">
        <v>13</v>
      </c>
      <c r="B4" s="13">
        <v>1.5</v>
      </c>
    </row>
    <row r="5" spans="1:2" x14ac:dyDescent="0.2">
      <c r="A5" s="9" t="s">
        <v>18</v>
      </c>
      <c r="B5" s="13">
        <v>1.2</v>
      </c>
    </row>
    <row r="6" spans="1:2" x14ac:dyDescent="0.2">
      <c r="A6" s="9" t="s">
        <v>14</v>
      </c>
      <c r="B6" s="13">
        <v>1.1499999999999999</v>
      </c>
    </row>
    <row r="7" spans="1:2" x14ac:dyDescent="0.2">
      <c r="A7" s="9" t="s">
        <v>15</v>
      </c>
      <c r="B7" s="13">
        <v>1.1000000000000001</v>
      </c>
    </row>
    <row r="8" spans="1:2" x14ac:dyDescent="0.2">
      <c r="A8" s="9" t="s">
        <v>16</v>
      </c>
      <c r="B8" s="13">
        <v>1</v>
      </c>
    </row>
    <row r="9" spans="1:2" x14ac:dyDescent="0.2">
      <c r="A9" s="9" t="s">
        <v>19</v>
      </c>
      <c r="B9" s="13">
        <v>0.7</v>
      </c>
    </row>
    <row r="10" spans="1:2" ht="13.5" thickBot="1" x14ac:dyDescent="0.25">
      <c r="A10" s="10" t="s">
        <v>21</v>
      </c>
      <c r="B10" s="14">
        <v>0.7</v>
      </c>
    </row>
    <row r="11" spans="1:2" ht="13.5" thickTop="1" x14ac:dyDescent="0.2"/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44302-FAEC-4216-981F-BE7C706601DB}">
  <dimension ref="A1:C13"/>
  <sheetViews>
    <sheetView zoomScale="190" zoomScaleNormal="190" workbookViewId="0">
      <selection activeCell="G19" sqref="G19"/>
    </sheetView>
  </sheetViews>
  <sheetFormatPr defaultRowHeight="12.75" x14ac:dyDescent="0.2"/>
  <cols>
    <col min="1" max="1" width="20.140625" bestFit="1" customWidth="1"/>
    <col min="2" max="2" width="13.85546875" bestFit="1" customWidth="1"/>
  </cols>
  <sheetData>
    <row r="1" spans="1:3" x14ac:dyDescent="0.2">
      <c r="A1" s="107" t="s">
        <v>100</v>
      </c>
      <c r="B1" s="107" t="s">
        <v>101</v>
      </c>
      <c r="C1" s="107" t="s">
        <v>102</v>
      </c>
    </row>
    <row r="2" spans="1:3" x14ac:dyDescent="0.2">
      <c r="A2" s="107" t="s">
        <v>103</v>
      </c>
      <c r="B2" s="108">
        <v>0.99</v>
      </c>
      <c r="C2" s="107" t="s">
        <v>104</v>
      </c>
    </row>
    <row r="3" spans="1:3" x14ac:dyDescent="0.2">
      <c r="A3" s="107" t="s">
        <v>103</v>
      </c>
      <c r="B3" s="108">
        <v>0.99</v>
      </c>
      <c r="C3" s="107" t="s">
        <v>105</v>
      </c>
    </row>
    <row r="4" spans="1:3" x14ac:dyDescent="0.2">
      <c r="A4" s="107" t="s">
        <v>103</v>
      </c>
      <c r="B4" s="108">
        <v>0.99</v>
      </c>
      <c r="C4" s="107" t="s">
        <v>106</v>
      </c>
    </row>
    <row r="5" spans="1:3" x14ac:dyDescent="0.2">
      <c r="A5" s="107" t="s">
        <v>103</v>
      </c>
      <c r="B5" s="108">
        <v>0.99</v>
      </c>
      <c r="C5" s="107" t="s">
        <v>107</v>
      </c>
    </row>
    <row r="6" spans="1:3" x14ac:dyDescent="0.2">
      <c r="A6" s="107" t="s">
        <v>108</v>
      </c>
      <c r="B6" s="108">
        <v>0.99</v>
      </c>
      <c r="C6" s="107" t="s">
        <v>104</v>
      </c>
    </row>
    <row r="7" spans="1:3" x14ac:dyDescent="0.2">
      <c r="A7" s="107" t="s">
        <v>108</v>
      </c>
      <c r="B7" s="108">
        <v>0.99</v>
      </c>
      <c r="C7" s="107" t="s">
        <v>105</v>
      </c>
    </row>
    <row r="8" spans="1:3" x14ac:dyDescent="0.2">
      <c r="A8" s="107" t="s">
        <v>108</v>
      </c>
      <c r="B8" s="108">
        <v>0.99</v>
      </c>
      <c r="C8" s="107" t="s">
        <v>106</v>
      </c>
    </row>
    <row r="9" spans="1:3" x14ac:dyDescent="0.2">
      <c r="A9" s="107" t="s">
        <v>108</v>
      </c>
      <c r="B9" s="108">
        <v>0.99</v>
      </c>
      <c r="C9" s="107" t="s">
        <v>107</v>
      </c>
    </row>
    <row r="10" spans="1:3" x14ac:dyDescent="0.2">
      <c r="A10" s="107" t="s">
        <v>109</v>
      </c>
      <c r="B10" s="108">
        <v>0.7</v>
      </c>
      <c r="C10" s="107" t="s">
        <v>105</v>
      </c>
    </row>
    <row r="11" spans="1:3" x14ac:dyDescent="0.2">
      <c r="A11" s="107" t="s">
        <v>109</v>
      </c>
      <c r="B11" s="108">
        <v>0.7</v>
      </c>
      <c r="C11" s="107" t="s">
        <v>107</v>
      </c>
    </row>
    <row r="12" spans="1:3" x14ac:dyDescent="0.2">
      <c r="A12" s="107" t="s">
        <v>109</v>
      </c>
      <c r="B12" s="108">
        <v>0.2</v>
      </c>
      <c r="C12" s="107" t="s">
        <v>105</v>
      </c>
    </row>
    <row r="13" spans="1:3" x14ac:dyDescent="0.2">
      <c r="A13" s="107" t="s">
        <v>109</v>
      </c>
      <c r="B13" s="108">
        <v>0.7</v>
      </c>
      <c r="C13" s="107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FA172-EBED-45DB-9C20-77D97CAEB199}">
  <dimension ref="A1:I10"/>
  <sheetViews>
    <sheetView tabSelected="1" zoomScale="190" zoomScaleNormal="190" workbookViewId="0">
      <selection activeCell="G5" sqref="G5"/>
    </sheetView>
  </sheetViews>
  <sheetFormatPr defaultRowHeight="12.75" x14ac:dyDescent="0.2"/>
  <cols>
    <col min="1" max="1" width="20.140625" bestFit="1" customWidth="1"/>
    <col min="2" max="2" width="21" bestFit="1" customWidth="1"/>
    <col min="7" max="7" width="12.28515625" customWidth="1"/>
    <col min="8" max="8" width="10.28515625" customWidth="1"/>
    <col min="9" max="9" width="14.85546875" customWidth="1"/>
  </cols>
  <sheetData>
    <row r="1" spans="1:9" x14ac:dyDescent="0.2">
      <c r="A1" s="114"/>
      <c r="B1" s="129" t="s">
        <v>110</v>
      </c>
      <c r="C1" s="130"/>
      <c r="D1" s="130"/>
      <c r="E1" s="130"/>
      <c r="F1" s="131"/>
      <c r="G1" s="132" t="s">
        <v>112</v>
      </c>
      <c r="H1" s="133"/>
      <c r="I1" s="134"/>
    </row>
    <row r="2" spans="1:9" ht="36" customHeight="1" x14ac:dyDescent="0.2">
      <c r="A2" s="115" t="s">
        <v>100</v>
      </c>
      <c r="B2" s="117" t="s">
        <v>114</v>
      </c>
      <c r="C2" s="109" t="s">
        <v>107</v>
      </c>
      <c r="D2" s="109" t="s">
        <v>105</v>
      </c>
      <c r="E2" s="109" t="s">
        <v>111</v>
      </c>
      <c r="F2" s="118" t="s">
        <v>106</v>
      </c>
      <c r="G2" s="125" t="s">
        <v>122</v>
      </c>
      <c r="H2" s="110" t="s">
        <v>123</v>
      </c>
      <c r="I2" s="126" t="s">
        <v>124</v>
      </c>
    </row>
    <row r="3" spans="1:9" x14ac:dyDescent="0.2">
      <c r="A3" s="115" t="s">
        <v>103</v>
      </c>
      <c r="B3" s="119" t="s">
        <v>115</v>
      </c>
      <c r="C3" s="111" t="s">
        <v>121</v>
      </c>
      <c r="D3" s="112" t="s">
        <v>121</v>
      </c>
      <c r="E3" s="112" t="s">
        <v>121</v>
      </c>
      <c r="F3" s="120"/>
      <c r="G3" s="127" t="s">
        <v>121</v>
      </c>
      <c r="H3" s="112" t="s">
        <v>121</v>
      </c>
      <c r="I3" s="120" t="s">
        <v>121</v>
      </c>
    </row>
    <row r="4" spans="1:9" x14ac:dyDescent="0.2">
      <c r="A4" s="115" t="s">
        <v>108</v>
      </c>
      <c r="B4" s="119" t="s">
        <v>116</v>
      </c>
      <c r="C4" s="111" t="s">
        <v>121</v>
      </c>
      <c r="D4" s="112" t="s">
        <v>121</v>
      </c>
      <c r="E4" s="112" t="s">
        <v>121</v>
      </c>
      <c r="F4" s="120"/>
      <c r="G4" s="127" t="s">
        <v>121</v>
      </c>
      <c r="H4" s="112" t="s">
        <v>121</v>
      </c>
      <c r="I4" s="120" t="s">
        <v>121</v>
      </c>
    </row>
    <row r="5" spans="1:9" x14ac:dyDescent="0.2">
      <c r="A5" s="115" t="s">
        <v>113</v>
      </c>
      <c r="B5" s="119" t="s">
        <v>117</v>
      </c>
      <c r="C5" s="111" t="s">
        <v>121</v>
      </c>
      <c r="D5" s="112" t="s">
        <v>121</v>
      </c>
      <c r="E5" s="112" t="s">
        <v>121</v>
      </c>
      <c r="F5" s="120"/>
      <c r="G5" s="127" t="s">
        <v>121</v>
      </c>
      <c r="H5" s="112" t="s">
        <v>121</v>
      </c>
      <c r="I5" s="120" t="s">
        <v>121</v>
      </c>
    </row>
    <row r="6" spans="1:9" x14ac:dyDescent="0.2">
      <c r="A6" s="115" t="s">
        <v>109</v>
      </c>
      <c r="B6" s="119" t="s">
        <v>118</v>
      </c>
      <c r="C6" s="111" t="s">
        <v>121</v>
      </c>
      <c r="D6" s="112" t="s">
        <v>121</v>
      </c>
      <c r="E6" s="112" t="s">
        <v>121</v>
      </c>
      <c r="F6" s="120"/>
      <c r="G6" s="127" t="s">
        <v>121</v>
      </c>
      <c r="H6" s="112" t="s">
        <v>121</v>
      </c>
      <c r="I6" s="120" t="s">
        <v>121</v>
      </c>
    </row>
    <row r="7" spans="1:9" x14ac:dyDescent="0.2">
      <c r="A7" s="115" t="s">
        <v>119</v>
      </c>
      <c r="B7" s="119" t="s">
        <v>120</v>
      </c>
      <c r="C7" s="111" t="s">
        <v>121</v>
      </c>
      <c r="D7" s="112" t="s">
        <v>121</v>
      </c>
      <c r="E7" s="112" t="s">
        <v>121</v>
      </c>
      <c r="F7" s="120"/>
      <c r="G7" s="127" t="s">
        <v>121</v>
      </c>
      <c r="H7" s="112" t="s">
        <v>121</v>
      </c>
      <c r="I7" s="120" t="s">
        <v>121</v>
      </c>
    </row>
    <row r="8" spans="1:9" x14ac:dyDescent="0.2">
      <c r="A8" s="115" t="s">
        <v>125</v>
      </c>
      <c r="B8" s="119" t="s">
        <v>126</v>
      </c>
      <c r="C8" s="111" t="s">
        <v>121</v>
      </c>
      <c r="D8" s="112" t="s">
        <v>121</v>
      </c>
      <c r="E8" s="112" t="s">
        <v>121</v>
      </c>
      <c r="F8" s="120"/>
      <c r="G8" s="127" t="s">
        <v>121</v>
      </c>
      <c r="H8" s="112" t="s">
        <v>121</v>
      </c>
      <c r="I8" s="120" t="s">
        <v>121</v>
      </c>
    </row>
    <row r="9" spans="1:9" ht="13.5" thickBot="1" x14ac:dyDescent="0.25">
      <c r="A9" s="116" t="s">
        <v>127</v>
      </c>
      <c r="B9" s="121" t="s">
        <v>128</v>
      </c>
      <c r="C9" s="122"/>
      <c r="D9" s="122"/>
      <c r="E9" s="123" t="s">
        <v>121</v>
      </c>
      <c r="F9" s="124"/>
      <c r="G9" s="128"/>
      <c r="H9" s="122"/>
      <c r="I9" s="124"/>
    </row>
    <row r="10" spans="1:9" x14ac:dyDescent="0.2">
      <c r="A10" s="113" t="s">
        <v>130</v>
      </c>
      <c r="B10" s="135" t="s">
        <v>129</v>
      </c>
      <c r="C10" s="135"/>
      <c r="D10" s="135"/>
      <c r="E10" s="135"/>
      <c r="F10" s="135"/>
      <c r="G10" s="135"/>
      <c r="H10" s="135"/>
      <c r="I10" s="135"/>
    </row>
  </sheetData>
  <mergeCells count="3">
    <mergeCell ref="B1:F1"/>
    <mergeCell ref="G1:I1"/>
    <mergeCell ref="B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Directions</vt:lpstr>
      <vt:lpstr>Nitric 70% ACS</vt:lpstr>
      <vt:lpstr>Nitric 20% ACS</vt:lpstr>
      <vt:lpstr>HCl ACS</vt:lpstr>
      <vt:lpstr>IPA 99% ACS</vt:lpstr>
      <vt:lpstr>IPA 99% USP</vt:lpstr>
      <vt:lpstr>IPA 70% USP</vt:lpstr>
      <vt:lpstr>Sheet2</vt:lpstr>
      <vt:lpstr>MAster Sheet (EL)</vt:lpstr>
      <vt:lpstr>MAster Sheet (EL) (2)</vt:lpstr>
    </vt:vector>
  </TitlesOfParts>
  <Company>RBP Chemical Technology,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Rankin</dc:creator>
  <cp:lastModifiedBy>Diana Anzaldua</cp:lastModifiedBy>
  <cp:lastPrinted>2018-08-09T15:24:13Z</cp:lastPrinted>
  <dcterms:created xsi:type="dcterms:W3CDTF">2010-06-23T20:31:57Z</dcterms:created>
  <dcterms:modified xsi:type="dcterms:W3CDTF">2026-08-06T12:49:02Z</dcterms:modified>
</cp:coreProperties>
</file>